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I\02 - ACHATS - MARCHES\Marchés CHLV\250142 à 250151 - Rénovation bâtiment 371\00 - PROCEDURE\02 - DCE\02 - CCTP - DPGF V2\"/>
    </mc:Choice>
  </mc:AlternateContent>
  <xr:revisionPtr revIDLastSave="0" documentId="13_ncr:1_{B9586644-A85C-4AB3-992B-2E7AA6341604}" xr6:coauthVersionLast="47" xr6:coauthVersionMax="47" xr10:uidLastSave="{00000000-0000-0000-0000-000000000000}"/>
  <bookViews>
    <workbookView xWindow="28680" yWindow="-120" windowWidth="29040" windowHeight="15840" xr2:uid="{C718A163-FAAE-4DBE-A497-FC9770D558C2}"/>
  </bookViews>
  <sheets>
    <sheet name="DPGF" sheetId="1" r:id="rId1"/>
    <sheet name="Page de garde" sheetId="2" r:id="rId2"/>
    <sheet name="Paramètres" sheetId="3" r:id="rId3"/>
    <sheet name="Version" sheetId="4" r:id="rId4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  <definedName name="_xlnm.Print_Area" localSheetId="1">'Page de garde'!$A$1:$I$86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2" i="1" l="1"/>
  <c r="J290" i="1"/>
  <c r="J284" i="1"/>
  <c r="F298" i="1" s="1"/>
  <c r="J278" i="1"/>
  <c r="J272" i="1"/>
  <c r="J267" i="1"/>
  <c r="J261" i="1"/>
  <c r="F303" i="1" s="1"/>
  <c r="J254" i="1"/>
  <c r="J249" i="1"/>
  <c r="J244" i="1"/>
  <c r="J239" i="1"/>
  <c r="J234" i="1"/>
  <c r="J229" i="1"/>
  <c r="J225" i="1"/>
  <c r="J221" i="1"/>
  <c r="J217" i="1"/>
  <c r="J210" i="1"/>
  <c r="J205" i="1"/>
  <c r="J200" i="1"/>
  <c r="J193" i="1"/>
  <c r="J183" i="1"/>
  <c r="J178" i="1"/>
  <c r="J168" i="1"/>
  <c r="J159" i="1"/>
  <c r="F153" i="1"/>
  <c r="J145" i="1"/>
  <c r="J140" i="1"/>
  <c r="J134" i="1"/>
  <c r="J128" i="1"/>
  <c r="J123" i="1"/>
  <c r="J116" i="1"/>
  <c r="J111" i="1"/>
  <c r="J106" i="1"/>
  <c r="J96" i="1"/>
  <c r="J91" i="1"/>
  <c r="J82" i="1"/>
  <c r="E63" i="2"/>
  <c r="E60" i="2"/>
  <c r="E20" i="2"/>
  <c r="E11" i="2"/>
  <c r="G82" i="2"/>
  <c r="G84" i="2"/>
  <c r="G78" i="2"/>
  <c r="G80" i="2"/>
  <c r="F307" i="1" l="1"/>
  <c r="F306" i="1"/>
  <c r="F308" i="1" s="1"/>
</calcChain>
</file>

<file path=xl/sharedStrings.xml><?xml version="1.0" encoding="utf-8"?>
<sst xmlns="http://schemas.openxmlformats.org/spreadsheetml/2006/main" count="550" uniqueCount="246">
  <si>
    <t>Dossier</t>
  </si>
  <si>
    <t>Date</t>
  </si>
  <si>
    <t>Indice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</si>
  <si>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</si>
  <si>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</si>
  <si>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</si>
  <si>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</si>
  <si>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</si>
  <si>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</si>
  <si>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</si>
  <si>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</si>
  <si>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</si>
  <si>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</si>
  <si>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</si>
  <si>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</si>
  <si>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</si>
  <si>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</si>
  <si>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</si>
  <si>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</si>
  <si>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</si>
  <si>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</si>
  <si>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Phase</t>
  </si>
  <si>
    <t>Phase :</t>
  </si>
  <si>
    <t>Code du dossier</t>
  </si>
  <si>
    <t>Indice :</t>
  </si>
  <si>
    <t>7.</t>
  </si>
  <si>
    <t>8.</t>
  </si>
  <si>
    <t>9.</t>
  </si>
  <si>
    <t>Rue du dossier</t>
  </si>
  <si>
    <t>Code postal et ville du dossier</t>
  </si>
  <si>
    <t>Parcelle du dossier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</si>
  <si>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</si>
  <si>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</si>
  <si>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</si>
  <si>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</si>
  <si>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</si>
  <si>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</si>
  <si>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</si>
  <si>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</si>
  <si>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</si>
  <si>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</si>
  <si>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</si>
  <si>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</si>
  <si>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</si>
  <si>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</si>
  <si>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</si>
  <si>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</si>
  <si>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</si>
  <si>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</si>
  <si>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</si>
  <si>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</si>
  <si>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</si>
  <si>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</si>
  <si>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</si>
  <si>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</si>
  <si>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</si>
  <si>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</si>
  <si>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</si>
  <si>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</si>
  <si>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</si>
  <si>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n°4</t>
  </si>
  <si>
    <t>MENUISERIES BOIS</t>
  </si>
  <si>
    <t>4.1</t>
  </si>
  <si>
    <t>C.C.T.P. COMMUN</t>
  </si>
  <si>
    <t>5.A</t>
  </si>
  <si>
    <t>5.T</t>
  </si>
  <si>
    <t>5.&amp;</t>
  </si>
  <si>
    <t>4.2</t>
  </si>
  <si>
    <t>NOTA GENERAL POUR L'ENSEMBLE DU LOT</t>
  </si>
  <si>
    <t>8.T</t>
  </si>
  <si>
    <t>8.&amp;</t>
  </si>
  <si>
    <t>4.3</t>
  </si>
  <si>
    <t>NOTA CYLINDRE SUR ORGANIGRAMME</t>
  </si>
  <si>
    <t>4.4</t>
  </si>
  <si>
    <t>NOTA EXTINCTEURS ET PLANS DE SECURITE</t>
  </si>
  <si>
    <t>4.5</t>
  </si>
  <si>
    <t>NOTA MOBILIER</t>
  </si>
  <si>
    <t>4.6</t>
  </si>
  <si>
    <t>NIVEAU Rdc</t>
  </si>
  <si>
    <t>4.6.1</t>
  </si>
  <si>
    <t>BLOC-PORTE BOIS A AME PLEINE CF</t>
  </si>
  <si>
    <t>4.6.1.1</t>
  </si>
  <si>
    <t>Bloc-porte plein de 1.40 x 2.10 ht m - CF 1h</t>
  </si>
  <si>
    <t>9.L</t>
  </si>
  <si>
    <t xml:space="preserve"> Localisation : 
Entre circulation et atelier 2.
</t>
  </si>
  <si>
    <t>9.M.Z</t>
  </si>
  <si>
    <t>¤1</t>
  </si>
  <si>
    <t>9.&amp;</t>
  </si>
  <si>
    <t>4.6.2</t>
  </si>
  <si>
    <t>BLOC-PORTE BOIS A AME PLEINE</t>
  </si>
  <si>
    <t>4.6.2.1</t>
  </si>
  <si>
    <t>Bloc-porte plein de 1.05 x 2.10 ht m</t>
  </si>
  <si>
    <t>9.T</t>
  </si>
  <si>
    <t xml:space="preserve"> Localisation : 
    - Pour le plateau RDV.
    - Pour le Vaguemestre.
</t>
  </si>
  <si>
    <t>¤2</t>
  </si>
  <si>
    <t>4.6.2.2</t>
  </si>
  <si>
    <t>Oculus vitré de 0.25 x 0.60 ht m</t>
  </si>
  <si>
    <t xml:space="preserve"> Localisation : 
Pour la porte Vaguemestre.
</t>
  </si>
  <si>
    <t>4.6.3</t>
  </si>
  <si>
    <t>PORTE COULISSANTE DE PLACARD</t>
  </si>
  <si>
    <t>4.6.3.1</t>
  </si>
  <si>
    <t>Dim. 3.60 x 2.55 ht m</t>
  </si>
  <si>
    <t xml:space="preserve"> Localisation : 
Pour le placard électrique.
</t>
  </si>
  <si>
    <t>4.6.4</t>
  </si>
  <si>
    <t>BAIE VITREE INTERIEURE</t>
  </si>
  <si>
    <t xml:space="preserve"> Localisation : 
Entre circulation et plateau RDV.
</t>
  </si>
  <si>
    <t>4.6.5</t>
  </si>
  <si>
    <t>TRAPPE DE VISITE DE GAINE TECHNIQUE CF</t>
  </si>
  <si>
    <t xml:space="preserve"> Localisation : 
Pour les nouvelles gaines techniques.
</t>
  </si>
  <si>
    <t>4.6.6</t>
  </si>
  <si>
    <t>STORE INTERIEUR EN TOILE</t>
  </si>
  <si>
    <t>4.6.6.1</t>
  </si>
  <si>
    <t>De 2.20 x 2.70 ht m</t>
  </si>
  <si>
    <t xml:space="preserve"> Localisation : 
Pour la baie du plateau RDV.
</t>
  </si>
  <si>
    <t>4.6.7</t>
  </si>
  <si>
    <t>PLINTHE BOIS</t>
  </si>
  <si>
    <t>ML</t>
  </si>
  <si>
    <t xml:space="preserve"> Localisation : 
En périphérie du plateau RDV.
</t>
  </si>
  <si>
    <t>9.M.A</t>
  </si>
  <si>
    <t>¤2*(7.04+6.5+0.7)-0.9</t>
  </si>
  <si>
    <t>¤(A)~+1</t>
  </si>
  <si>
    <t>4.6.8</t>
  </si>
  <si>
    <t>PROTECTION PVC MURALE</t>
  </si>
  <si>
    <t xml:space="preserve"> Localisation : 
De part et d'autre de la circulation.
</t>
  </si>
  <si>
    <t>¤2*(7.3+2.2)-(3*0.9+1.3)</t>
  </si>
  <si>
    <t>4.6.9</t>
  </si>
  <si>
    <t>MODIFICATION MOBILIER</t>
  </si>
  <si>
    <t>ENS</t>
  </si>
  <si>
    <t xml:space="preserve"> Localisation : 
Dans le vaguemestre.
</t>
  </si>
  <si>
    <t>4.6.10</t>
  </si>
  <si>
    <t>PLAQUE REFERENCE LOCAUX</t>
  </si>
  <si>
    <t xml:space="preserve"> Localisation : 
Pour l'ensemble des locaux de la travée 1 et 2 au Rez de chaussée.
</t>
  </si>
  <si>
    <t>3.&amp;</t>
  </si>
  <si>
    <t>Total H.T. :</t>
  </si>
  <si>
    <t>4.7</t>
  </si>
  <si>
    <t>NIVEAU R+1</t>
  </si>
  <si>
    <t>4.7.1</t>
  </si>
  <si>
    <t>4.7.1.1</t>
  </si>
  <si>
    <t>Bloc-porte plein de 0.95 x 2.10 ht m - CF 1/2h</t>
  </si>
  <si>
    <t xml:space="preserve"> Localisation : 
Pour le local entretien.
</t>
  </si>
  <si>
    <t>4.7.2</t>
  </si>
  <si>
    <t>4.7.2.1</t>
  </si>
  <si>
    <t xml:space="preserve"> Localisation : 
Pour l'ensemble des locaux hors local ASH, WC et douches.
</t>
  </si>
  <si>
    <t>¤5</t>
  </si>
  <si>
    <t>4.7.3</t>
  </si>
  <si>
    <t>BLOC-PORTE BOIS A AME ALVEOLAIRE</t>
  </si>
  <si>
    <t>4.7.3.1</t>
  </si>
  <si>
    <t>Bloc-porte plein de 0.95 x 2.10 ht m</t>
  </si>
  <si>
    <t xml:space="preserve"> Localisation : 
    - Pour les WC.
    - Pour les douches.
</t>
  </si>
  <si>
    <t>¤6+3</t>
  </si>
  <si>
    <t>4.7.3.2</t>
  </si>
  <si>
    <t>Protection contre l'humidité</t>
  </si>
  <si>
    <t xml:space="preserve"> Localisation : 
Pour les portes des douches.
</t>
  </si>
  <si>
    <t>¤4</t>
  </si>
  <si>
    <t>4.7.4</t>
  </si>
  <si>
    <t>4.7.4.1</t>
  </si>
  <si>
    <t>Dim. 2.60 x 2.10 ht m</t>
  </si>
  <si>
    <t xml:space="preserve"> Localisation : 
    - Pour la salle de réunion.
    - Pour la salle de pause.
</t>
  </si>
  <si>
    <t>4.7.5</t>
  </si>
  <si>
    <t>AMENAGEMENT DE PLACARD (rayonnages)</t>
  </si>
  <si>
    <t>4.7.5.1</t>
  </si>
  <si>
    <t>4.7.6</t>
  </si>
  <si>
    <t>4.7.7</t>
  </si>
  <si>
    <t>TRAPPE D'ACCES AUX COMBLES CF</t>
  </si>
  <si>
    <t xml:space="preserve"> Localisation : 
Pour l'accès aux combles sur les travées 1.
</t>
  </si>
  <si>
    <t>4.7.8</t>
  </si>
  <si>
    <t>4.7.8.1</t>
  </si>
  <si>
    <t>De 1.10 x 2.10 ht m</t>
  </si>
  <si>
    <t xml:space="preserve"> Localisation : 
Pour la baie fixe de la salle de réunion.
</t>
  </si>
  <si>
    <t>4.7.8.2</t>
  </si>
  <si>
    <t>De 2.10 x 0.60 ht m</t>
  </si>
  <si>
    <t xml:space="preserve"> Localisation : 
Pour l'imposte de la baie de la salle de réunion.
</t>
  </si>
  <si>
    <t>4.7.8.3</t>
  </si>
  <si>
    <t>De 0.90 x 2.10 ht m (sur vantail)</t>
  </si>
  <si>
    <t xml:space="preserve"> Localisation : 
Sur le vantail de la porte extérieur d'IS de la salle de réunion.
</t>
  </si>
  <si>
    <t>4.7.8.4</t>
  </si>
  <si>
    <t>De 2.10 x 2.60 ht m</t>
  </si>
  <si>
    <t xml:space="preserve"> Localisation : 
Pour la baie de la salle de pause.
</t>
  </si>
  <si>
    <t>4.7.9</t>
  </si>
  <si>
    <t>PLAN VASQUE</t>
  </si>
  <si>
    <t xml:space="preserve"> Localisation : 
Pour les sanitaires et les douches.
</t>
  </si>
  <si>
    <t>4.7.10</t>
  </si>
  <si>
    <t>MIROIR de 0.70 x 0.80 m</t>
  </si>
  <si>
    <t xml:space="preserve"> Localisation : 
Au-dessus des vasques.
</t>
  </si>
  <si>
    <t>4.7.11</t>
  </si>
  <si>
    <t>BI-PATERES</t>
  </si>
  <si>
    <t xml:space="preserve"> Localisation : 
Sur les portes des WC et des douches.
</t>
  </si>
  <si>
    <t>¤4+2+3</t>
  </si>
  <si>
    <t>4.7.12</t>
  </si>
  <si>
    <t>TABLETTE BOIS ESCAMOTABLE STRATIFIEE</t>
  </si>
  <si>
    <t xml:space="preserve"> Localisation : 
En partie haute de l'habillage du réservoir des WC GEBERIT.
</t>
  </si>
  <si>
    <t>¤2*1.0</t>
  </si>
  <si>
    <t>4.7.13</t>
  </si>
  <si>
    <t xml:space="preserve"> Localisation : 
En périphérie de la salle de réunion et de la salle de pause.
</t>
  </si>
  <si>
    <t>réunion¤2*(7.04+5.6)-2*0.9</t>
  </si>
  <si>
    <t>pause¤2*(7.1+8.8)-0.9</t>
  </si>
  <si>
    <t>4.7.14</t>
  </si>
  <si>
    <t>HABILLAGE BOIS DE TREMIE</t>
  </si>
  <si>
    <t xml:space="preserve"> Localisation : 
En périphérie de la trémie du châssis de désenfumage.
</t>
  </si>
  <si>
    <t>¤2*(1.2+1.2)</t>
  </si>
  <si>
    <t>4.7.15</t>
  </si>
  <si>
    <t>CAISSON BOIS D'HABILLAGE DE CANALISATION</t>
  </si>
  <si>
    <t xml:space="preserve"> Localisation : 
    - Pour l'habillage de certains réseaux apparents.
    - Pour l'habillage des canalisations sous lavabos et lave-mains.
</t>
  </si>
  <si>
    <t>¤10.0</t>
  </si>
  <si>
    <t>4.7.16</t>
  </si>
  <si>
    <t>MEUBLE BAS AVEC CREDENCE</t>
  </si>
  <si>
    <t xml:space="preserve"> Localisation : 
Pour la salle de pause.
</t>
  </si>
  <si>
    <t>4.7.17</t>
  </si>
  <si>
    <t>MEUBLE HAUT</t>
  </si>
  <si>
    <t>4.7.18</t>
  </si>
  <si>
    <t>MEUBLE VERTICAL</t>
  </si>
  <si>
    <t>4.7.19</t>
  </si>
  <si>
    <t xml:space="preserve"> Localisation : 
Pour l'ensemble des locaux de la travée 1 et 2 au R+1.
</t>
  </si>
  <si>
    <t>RECAPITULATIF
Lot n°4 MENUISERIES BOIS</t>
  </si>
  <si>
    <t>RECAPITULATIF DES CHAPITRES</t>
  </si>
  <si>
    <t>4.6 - NIVEAU Rdc</t>
  </si>
  <si>
    <t>4.7 - NIVEAU R+1</t>
  </si>
  <si>
    <t>Total du lot MENUISERIES BOIS</t>
  </si>
  <si>
    <t>TOTAL_HT</t>
  </si>
  <si>
    <t>TOTAL_TVA</t>
  </si>
  <si>
    <t>Total T.V.A. (20%) :</t>
  </si>
  <si>
    <t>Total T.T.C. :</t>
  </si>
  <si>
    <t>Fait à _________________________
le _____________________________</t>
  </si>
  <si>
    <t>Bon pour accord, signature</t>
  </si>
  <si>
    <t>Signature et cachet de l'Entrepreneur</t>
  </si>
  <si>
    <t>MAITRE D'OUVRAGE
Centre hospitalier le Vinatier
95, Bd Pinel
69 500 - BRON</t>
  </si>
  <si>
    <t>BE STRUCTURE : 
    COGECI
    10, Avenue des Canuts
    69 120 - VAULX-EN-VELIN
    Tél : 04.37.45.19.99   Fax : 04.37.45.19.98</t>
  </si>
  <si>
    <t>BE FLUIDES : 
    B3E
    208 B, Chemin des Liavins
    01 440 - VIRIAT
    Tél : 04.74.25.18.88   Fax : 04.74.25.18.89</t>
  </si>
  <si>
    <t>ECONOMISTE DE LA CONSTRUCTION : 
    LP-VERNAY
    180, Rue Centrale
    01 700 - BEYNOST
    Tél : 04.78.55.12.38
    Mél : lp-vernay@orange.fr</t>
  </si>
  <si>
    <t>ARCHITECTE : 
    2BR
    582, Allée de La Sauvegarde
    69 009 - LYON
    Tél : 04 78 83 61 87   Fax : 04 78 83 64 62</t>
  </si>
  <si>
    <t>DPGF</t>
  </si>
  <si>
    <t>Aménagement du service transport - lot 371</t>
  </si>
  <si>
    <t>PRO</t>
  </si>
  <si>
    <t>95, Bd Pinel</t>
  </si>
  <si>
    <t>69 500 - BRON</t>
  </si>
  <si>
    <t>VERSION</t>
  </si>
  <si>
    <t>3.00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</si>
  <si>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</si>
  <si>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</si>
  <si>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</si>
  <si>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</si>
  <si>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</si>
  <si>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</si>
  <si>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</si>
  <si>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</si>
  <si>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Qté estimatives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</si>
</sst>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;@"/>
    <numFmt numFmtId="165" formatCode="#,##0.00\ [$€];[Red]\-#,##0.00\ [$€]"/>
  </numFmts>
  <fonts count="22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u/>
      <sz val="12"/>
      <color rgb="FF000000"/>
      <name val="Arial"/>
      <family val="2"/>
    </font>
    <font>
      <b/>
      <sz val="10"/>
      <color rgb="FF000000"/>
      <name val="Arial"/>
      <family val="2"/>
    </font>
    <font>
      <sz val="6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0" xfId="0" quotePrefix="1"/>
    <xf numFmtId="0" fontId="1" fillId="0" borderId="5" xfId="0" applyFont="1" applyBorder="1"/>
    <xf numFmtId="0" fontId="0" fillId="0" borderId="0" xfId="0" applyAlignment="1">
      <alignment horizontal="right"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left" vertical="top"/>
    </xf>
    <xf numFmtId="164" fontId="0" fillId="0" borderId="6" xfId="0" applyNumberFormat="1" applyBorder="1" applyAlignment="1">
      <alignment horizontal="center" vertical="top"/>
    </xf>
    <xf numFmtId="10" fontId="0" fillId="0" borderId="7" xfId="0" applyNumberFormat="1" applyBorder="1" applyAlignment="1">
      <alignment horizontal="right" vertical="top"/>
    </xf>
    <xf numFmtId="10" fontId="0" fillId="0" borderId="8" xfId="0" applyNumberFormat="1" applyBorder="1" applyAlignment="1">
      <alignment horizontal="right" vertical="top"/>
    </xf>
    <xf numFmtId="9" fontId="0" fillId="0" borderId="8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horizontal="center" vertical="top"/>
    </xf>
    <xf numFmtId="0" fontId="6" fillId="0" borderId="0" xfId="0" applyFont="1" applyAlignment="1">
      <alignment vertical="top" wrapText="1"/>
    </xf>
    <xf numFmtId="0" fontId="2" fillId="2" borderId="10" xfId="0" applyFont="1" applyFill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top"/>
    </xf>
    <xf numFmtId="0" fontId="2" fillId="2" borderId="0" xfId="0" applyFont="1" applyFill="1" applyAlignment="1">
      <alignment horizontal="left"/>
    </xf>
    <xf numFmtId="0" fontId="1" fillId="0" borderId="4" xfId="0" applyFont="1" applyBorder="1"/>
    <xf numFmtId="0" fontId="2" fillId="0" borderId="0" xfId="0" applyFont="1" applyAlignment="1">
      <alignment horizontal="left"/>
    </xf>
    <xf numFmtId="0" fontId="8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3" xfId="0" applyFont="1" applyBorder="1"/>
    <xf numFmtId="0" fontId="2" fillId="2" borderId="1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164" fontId="9" fillId="0" borderId="6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13" fillId="0" borderId="8" xfId="0" applyFont="1" applyBorder="1" applyAlignment="1">
      <alignment vertical="top" wrapText="1"/>
    </xf>
    <xf numFmtId="10" fontId="2" fillId="0" borderId="0" xfId="0" applyNumberFormat="1" applyFont="1" applyAlignment="1">
      <alignment horizontal="right" vertical="top" wrapText="1"/>
    </xf>
    <xf numFmtId="0" fontId="12" fillId="0" borderId="6" xfId="0" applyFont="1" applyBorder="1" applyAlignment="1">
      <alignment horizontal="right" vertical="top" wrapText="1"/>
    </xf>
    <xf numFmtId="3" fontId="12" fillId="0" borderId="6" xfId="0" applyNumberFormat="1" applyFont="1" applyBorder="1" applyAlignment="1">
      <alignment horizontal="right" vertical="top" wrapText="1"/>
    </xf>
    <xf numFmtId="0" fontId="6" fillId="0" borderId="6" xfId="0" applyFont="1" applyBorder="1" applyAlignment="1">
      <alignment vertical="top" wrapText="1"/>
    </xf>
    <xf numFmtId="4" fontId="12" fillId="0" borderId="6" xfId="0" applyNumberFormat="1" applyFont="1" applyBorder="1" applyAlignment="1">
      <alignment vertical="top" wrapText="1"/>
    </xf>
    <xf numFmtId="4" fontId="6" fillId="0" borderId="6" xfId="0" applyNumberFormat="1" applyFont="1" applyBorder="1" applyAlignment="1">
      <alignment vertical="top" wrapText="1"/>
    </xf>
    <xf numFmtId="0" fontId="19" fillId="0" borderId="8" xfId="0" applyFont="1" applyBorder="1" applyAlignment="1">
      <alignment vertical="top" wrapText="1"/>
    </xf>
    <xf numFmtId="4" fontId="12" fillId="0" borderId="6" xfId="0" applyNumberFormat="1" applyFont="1" applyBorder="1" applyAlignment="1">
      <alignment horizontal="right" vertical="top" wrapText="1"/>
    </xf>
    <xf numFmtId="0" fontId="6" fillId="0" borderId="16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20" xfId="0" applyFont="1" applyBorder="1" applyAlignment="1">
      <alignment vertical="top" wrapText="1"/>
    </xf>
    <xf numFmtId="0" fontId="6" fillId="0" borderId="21" xfId="0" applyFont="1" applyBorder="1" applyAlignment="1">
      <alignment vertical="top" wrapText="1"/>
    </xf>
    <xf numFmtId="0" fontId="9" fillId="0" borderId="24" xfId="0" applyFont="1" applyBorder="1" applyAlignment="1">
      <alignment vertical="top" wrapText="1"/>
    </xf>
    <xf numFmtId="0" fontId="17" fillId="0" borderId="0" xfId="0" quotePrefix="1" applyFont="1" applyAlignment="1">
      <alignment vertical="top" wrapText="1"/>
    </xf>
    <xf numFmtId="0" fontId="14" fillId="0" borderId="0" xfId="0" quotePrefix="1" applyFont="1" applyAlignment="1">
      <alignment vertical="top" wrapText="1"/>
    </xf>
    <xf numFmtId="0" fontId="18" fillId="0" borderId="8" xfId="0" quotePrefix="1" applyFont="1" applyBorder="1" applyAlignment="1">
      <alignment vertical="top" wrapText="1"/>
    </xf>
    <xf numFmtId="0" fontId="20" fillId="0" borderId="8" xfId="0" quotePrefix="1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vertical="top" wrapText="1"/>
    </xf>
    <xf numFmtId="0" fontId="15" fillId="0" borderId="0" xfId="0" quotePrefix="1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2" xfId="0" applyFont="1" applyBorder="1" applyAlignment="1">
      <alignment horizontal="right" vertical="top" wrapText="1"/>
    </xf>
    <xf numFmtId="0" fontId="15" fillId="0" borderId="1" xfId="0" quotePrefix="1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65" fontId="7" fillId="0" borderId="4" xfId="0" applyNumberFormat="1" applyFont="1" applyBorder="1" applyAlignment="1">
      <alignment horizontal="right" vertical="top" wrapText="1"/>
    </xf>
    <xf numFmtId="165" fontId="7" fillId="0" borderId="5" xfId="0" applyNumberFormat="1" applyFont="1" applyBorder="1" applyAlignment="1">
      <alignment horizontal="right" vertical="top" wrapText="1"/>
    </xf>
    <xf numFmtId="165" fontId="21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 vertical="top" wrapText="1"/>
    </xf>
    <xf numFmtId="0" fontId="11" fillId="0" borderId="19" xfId="0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5" fillId="0" borderId="20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4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165" fontId="7" fillId="0" borderId="0" xfId="0" applyNumberFormat="1" applyFont="1" applyAlignment="1">
      <alignment vertical="top" wrapText="1"/>
    </xf>
    <xf numFmtId="165" fontId="6" fillId="0" borderId="0" xfId="0" applyNumberFormat="1" applyFont="1" applyAlignment="1">
      <alignment vertical="top" wrapText="1"/>
    </xf>
    <xf numFmtId="165" fontId="6" fillId="0" borderId="23" xfId="0" applyNumberFormat="1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165" fontId="7" fillId="0" borderId="26" xfId="0" applyNumberFormat="1" applyFont="1" applyBorder="1" applyAlignment="1">
      <alignment vertical="top" wrapText="1"/>
    </xf>
    <xf numFmtId="165" fontId="6" fillId="0" borderId="26" xfId="0" applyNumberFormat="1" applyFont="1" applyBorder="1" applyAlignment="1">
      <alignment vertical="top" wrapText="1"/>
    </xf>
    <xf numFmtId="165" fontId="6" fillId="0" borderId="27" xfId="0" applyNumberFormat="1" applyFont="1" applyBorder="1" applyAlignment="1">
      <alignment vertical="top" wrapText="1"/>
    </xf>
    <xf numFmtId="0" fontId="2" fillId="2" borderId="10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2" borderId="12" xfId="0" applyFont="1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0" fillId="0" borderId="0" xfId="0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0" fillId="0" borderId="0" xfId="0" applyFont="1"/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top" wrapText="1"/>
    </xf>
    <xf numFmtId="14" fontId="0" fillId="0" borderId="7" xfId="0" applyNumberFormat="1" applyBorder="1" applyAlignment="1">
      <alignment horizontal="center" vertical="center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</cellXfs>
  <cellStyles count="1">
    <cellStyle name="Normal" xfId="0" builtinId="0"/>
  </cellStyles>
  <dxfs count="4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file:///C:\Users\Poste-10\AppData\Local\Temp\LOGOEXPORT2.BMP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Poste-10\AppData\Local\Temp\IMAGEPDGEXPORT28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69</xdr:row>
      <xdr:rowOff>76200</xdr:rowOff>
    </xdr:from>
    <xdr:to>
      <xdr:col>7</xdr:col>
      <xdr:colOff>962025</xdr:colOff>
      <xdr:row>76</xdr:row>
      <xdr:rowOff>0</xdr:rowOff>
    </xdr:to>
    <xdr:sp macro="" textlink="Paramètres!$C$3">
      <xdr:nvSpPr>
        <xdr:cNvPr id="3073" name="AutoShape 1">
          <a:extLst>
            <a:ext uri="{FF2B5EF4-FFF2-40B4-BE49-F238E27FC236}">
              <a16:creationId xmlns:a16="http://schemas.microsoft.com/office/drawing/2014/main" id="{4B8CA23A-0E25-4C24-A575-5FBD49DF6A45}"/>
            </a:ext>
          </a:extLst>
        </xdr:cNvPr>
        <xdr:cNvSpPr>
          <a:spLocks noChangeArrowheads="1" noTextEdit="1"/>
        </xdr:cNvSpPr>
      </xdr:nvSpPr>
      <xdr:spPr bwMode="auto">
        <a:xfrm>
          <a:off x="3067050" y="7962900"/>
          <a:ext cx="3467100" cy="72390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CF3A3762-B4DC-4F5B-B948-3A62824B754D}" type="TxLink">
            <a:rPr lang="fr-FR" sz="1400" b="1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DPGF</a:t>
          </a:fld>
          <a:endParaRPr lang="fr-FR" sz="1400" b="1"/>
        </a:p>
      </xdr:txBody>
    </xdr:sp>
    <xdr:clientData/>
  </xdr:twoCellAnchor>
  <xdr:twoCellAnchor editAs="oneCell">
    <xdr:from>
      <xdr:col>4</xdr:col>
      <xdr:colOff>0</xdr:colOff>
      <xdr:row>2</xdr:row>
      <xdr:rowOff>103326</xdr:rowOff>
    </xdr:from>
    <xdr:to>
      <xdr:col>8</xdr:col>
      <xdr:colOff>128569</xdr:colOff>
      <xdr:row>8</xdr:row>
      <xdr:rowOff>37207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11505D5-4D35-5F6F-1122-0C6429BEEA3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4175" y="331926"/>
          <a:ext cx="3748069" cy="619681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28</xdr:row>
      <xdr:rowOff>27866</xdr:rowOff>
    </xdr:from>
    <xdr:to>
      <xdr:col>8</xdr:col>
      <xdr:colOff>128569</xdr:colOff>
      <xdr:row>43</xdr:row>
      <xdr:rowOff>45287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8C7ACE5-18FD-63D9-E61E-AA3A9DAA726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4175" y="3228266"/>
          <a:ext cx="3748069" cy="1731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FA01E-C7FD-4608-BC7E-B045D5A41ED8}">
  <sheetPr>
    <pageSetUpPr fitToPage="1"/>
  </sheetPr>
  <dimension ref="A1:Q312"/>
  <sheetViews>
    <sheetView showGridLines="0" tabSelected="1" topLeftCell="B2" zoomScaleNormal="100" zoomScaleSheetLayoutView="100" workbookViewId="0">
      <pane ySplit="1005" topLeftCell="A316" activePane="bottomLeft"/>
      <selection activeCell="B2" sqref="B2"/>
      <selection pane="bottomLeft" activeCell="U77" sqref="U77"/>
    </sheetView>
  </sheetViews>
  <sheetFormatPr baseColWidth="10" defaultColWidth="10.7109375" defaultRowHeight="15" customHeight="1" x14ac:dyDescent="0.2"/>
  <cols>
    <col min="1" max="1" width="10.7109375" style="22" hidden="1" customWidth="1"/>
    <col min="2" max="2" width="6.5703125" style="22" customWidth="1"/>
    <col min="3" max="3" width="36" style="22" customWidth="1"/>
    <col min="4" max="6" width="8.140625" style="22" customWidth="1"/>
    <col min="7" max="7" width="8.7109375" style="22" customWidth="1"/>
    <col min="8" max="8" width="10.7109375" style="22" hidden="1" customWidth="1"/>
    <col min="9" max="10" width="12.5703125" style="22" customWidth="1"/>
    <col min="11" max="14" width="10.7109375" style="22" hidden="1" customWidth="1"/>
    <col min="15" max="17" width="0" style="22" hidden="1" customWidth="1"/>
    <col min="18" max="16384" width="10.7109375" style="22"/>
  </cols>
  <sheetData>
    <row r="1" spans="1:17" ht="15" hidden="1" customHeight="1" x14ac:dyDescent="0.2">
      <c r="A1" s="22" t="s">
        <v>31</v>
      </c>
      <c r="B1" s="22" t="s">
        <v>32</v>
      </c>
      <c r="C1" s="22" t="s">
        <v>33</v>
      </c>
      <c r="D1" s="22" t="s">
        <v>34</v>
      </c>
      <c r="E1" s="22" t="s">
        <v>35</v>
      </c>
      <c r="F1" s="22" t="s">
        <v>36</v>
      </c>
      <c r="G1" s="22" t="s">
        <v>37</v>
      </c>
      <c r="H1" s="22" t="s">
        <v>38</v>
      </c>
      <c r="I1" s="22" t="s">
        <v>39</v>
      </c>
      <c r="J1" s="22" t="s">
        <v>40</v>
      </c>
      <c r="K1" s="22" t="s">
        <v>41</v>
      </c>
      <c r="M1" s="22" t="s">
        <v>42</v>
      </c>
      <c r="N1" s="22" t="s">
        <v>43</v>
      </c>
      <c r="O1" s="22" t="s">
        <v>44</v>
      </c>
      <c r="P1" s="22" t="s">
        <v>45</v>
      </c>
      <c r="Q1" s="22" t="s">
        <v>46</v>
      </c>
    </row>
    <row r="3" spans="1:17" ht="33.75" x14ac:dyDescent="0.2">
      <c r="A3" s="22" t="s">
        <v>47</v>
      </c>
      <c r="B3" s="40" t="s">
        <v>48</v>
      </c>
      <c r="C3" s="66" t="s">
        <v>49</v>
      </c>
      <c r="D3" s="66"/>
      <c r="E3" s="66"/>
      <c r="F3" s="40" t="s">
        <v>36</v>
      </c>
      <c r="G3" s="40" t="s">
        <v>245</v>
      </c>
      <c r="H3" s="40" t="s">
        <v>50</v>
      </c>
      <c r="I3" s="40" t="s">
        <v>51</v>
      </c>
      <c r="J3" s="40" t="s">
        <v>52</v>
      </c>
      <c r="K3" s="40" t="s">
        <v>53</v>
      </c>
      <c r="L3" s="40" t="s">
        <v>54</v>
      </c>
      <c r="M3" s="40" t="s">
        <v>55</v>
      </c>
      <c r="N3" s="40" t="s">
        <v>56</v>
      </c>
      <c r="O3" s="40" t="s">
        <v>57</v>
      </c>
      <c r="P3" s="40" t="s">
        <v>58</v>
      </c>
      <c r="Q3" s="40" t="s">
        <v>59</v>
      </c>
    </row>
    <row r="4" spans="1:17" ht="31.5" x14ac:dyDescent="0.2">
      <c r="A4" s="22">
        <v>2</v>
      </c>
      <c r="B4" s="42" t="s">
        <v>60</v>
      </c>
      <c r="C4" s="67" t="s">
        <v>61</v>
      </c>
      <c r="D4" s="67"/>
      <c r="E4" s="67"/>
      <c r="F4" s="41"/>
      <c r="G4" s="41"/>
      <c r="H4" s="41"/>
      <c r="I4" s="41"/>
      <c r="J4" s="42"/>
    </row>
    <row r="5" spans="1:17" ht="12.75" x14ac:dyDescent="0.2">
      <c r="A5" s="22">
        <v>5</v>
      </c>
      <c r="B5" s="44" t="s">
        <v>62</v>
      </c>
      <c r="C5" s="68" t="s">
        <v>63</v>
      </c>
      <c r="D5" s="68"/>
      <c r="E5" s="68"/>
      <c r="F5" s="43"/>
      <c r="G5" s="43"/>
      <c r="H5" s="43"/>
      <c r="I5" s="43"/>
      <c r="J5" s="45"/>
    </row>
    <row r="6" spans="1:17" ht="15" hidden="1" customHeight="1" x14ac:dyDescent="0.2">
      <c r="A6" s="22" t="s">
        <v>64</v>
      </c>
    </row>
    <row r="7" spans="1:17" ht="15" hidden="1" customHeight="1" x14ac:dyDescent="0.2">
      <c r="A7" s="22" t="s">
        <v>64</v>
      </c>
    </row>
    <row r="8" spans="1:17" ht="15" hidden="1" customHeight="1" x14ac:dyDescent="0.2">
      <c r="A8" s="22" t="s">
        <v>64</v>
      </c>
    </row>
    <row r="9" spans="1:17" ht="15" hidden="1" customHeight="1" x14ac:dyDescent="0.2">
      <c r="A9" s="22" t="s">
        <v>64</v>
      </c>
    </row>
    <row r="10" spans="1:17" ht="15" hidden="1" customHeight="1" x14ac:dyDescent="0.2">
      <c r="A10" s="22" t="s">
        <v>64</v>
      </c>
    </row>
    <row r="11" spans="1:17" ht="15" hidden="1" customHeight="1" x14ac:dyDescent="0.2">
      <c r="A11" s="22" t="s">
        <v>64</v>
      </c>
    </row>
    <row r="12" spans="1:17" ht="15" hidden="1" customHeight="1" x14ac:dyDescent="0.2">
      <c r="A12" s="22" t="s">
        <v>64</v>
      </c>
    </row>
    <row r="13" spans="1:17" ht="15" hidden="1" customHeight="1" x14ac:dyDescent="0.2">
      <c r="A13" s="22" t="s">
        <v>64</v>
      </c>
    </row>
    <row r="14" spans="1:17" ht="15" hidden="1" customHeight="1" x14ac:dyDescent="0.2">
      <c r="A14" s="22" t="s">
        <v>64</v>
      </c>
    </row>
    <row r="15" spans="1:17" ht="15" hidden="1" customHeight="1" x14ac:dyDescent="0.2">
      <c r="A15" s="22" t="s">
        <v>64</v>
      </c>
    </row>
    <row r="16" spans="1:17" ht="15" hidden="1" customHeight="1" x14ac:dyDescent="0.2">
      <c r="A16" s="22" t="s">
        <v>64</v>
      </c>
    </row>
    <row r="17" spans="1:1" ht="15" hidden="1" customHeight="1" x14ac:dyDescent="0.2">
      <c r="A17" s="22" t="s">
        <v>64</v>
      </c>
    </row>
    <row r="18" spans="1:1" ht="15" hidden="1" customHeight="1" x14ac:dyDescent="0.2">
      <c r="A18" s="22" t="s">
        <v>64</v>
      </c>
    </row>
    <row r="19" spans="1:1" ht="15" hidden="1" customHeight="1" x14ac:dyDescent="0.2">
      <c r="A19" s="22" t="s">
        <v>64</v>
      </c>
    </row>
    <row r="20" spans="1:1" ht="15" hidden="1" customHeight="1" x14ac:dyDescent="0.2">
      <c r="A20" s="22" t="s">
        <v>64</v>
      </c>
    </row>
    <row r="21" spans="1:1" ht="15" hidden="1" customHeight="1" x14ac:dyDescent="0.2">
      <c r="A21" s="22" t="s">
        <v>64</v>
      </c>
    </row>
    <row r="22" spans="1:1" ht="15" hidden="1" customHeight="1" x14ac:dyDescent="0.2">
      <c r="A22" s="22" t="s">
        <v>64</v>
      </c>
    </row>
    <row r="23" spans="1:1" ht="15" hidden="1" customHeight="1" x14ac:dyDescent="0.2">
      <c r="A23" s="22" t="s">
        <v>64</v>
      </c>
    </row>
    <row r="24" spans="1:1" ht="15" hidden="1" customHeight="1" x14ac:dyDescent="0.2">
      <c r="A24" s="22" t="s">
        <v>64</v>
      </c>
    </row>
    <row r="25" spans="1:1" ht="15" hidden="1" customHeight="1" x14ac:dyDescent="0.2">
      <c r="A25" s="22" t="s">
        <v>64</v>
      </c>
    </row>
    <row r="26" spans="1:1" ht="15" hidden="1" customHeight="1" x14ac:dyDescent="0.2">
      <c r="A26" s="22" t="s">
        <v>64</v>
      </c>
    </row>
    <row r="27" spans="1:1" ht="15" hidden="1" customHeight="1" x14ac:dyDescent="0.2">
      <c r="A27" s="22" t="s">
        <v>64</v>
      </c>
    </row>
    <row r="28" spans="1:1" ht="15" hidden="1" customHeight="1" x14ac:dyDescent="0.2">
      <c r="A28" s="22" t="s">
        <v>64</v>
      </c>
    </row>
    <row r="29" spans="1:1" ht="15" hidden="1" customHeight="1" x14ac:dyDescent="0.2">
      <c r="A29" s="22" t="s">
        <v>64</v>
      </c>
    </row>
    <row r="30" spans="1:1" ht="15" hidden="1" customHeight="1" x14ac:dyDescent="0.2">
      <c r="A30" s="22" t="s">
        <v>64</v>
      </c>
    </row>
    <row r="31" spans="1:1" ht="15" hidden="1" customHeight="1" x14ac:dyDescent="0.2">
      <c r="A31" s="22" t="s">
        <v>64</v>
      </c>
    </row>
    <row r="32" spans="1:1" ht="15" hidden="1" customHeight="1" x14ac:dyDescent="0.2">
      <c r="A32" s="22" t="s">
        <v>64</v>
      </c>
    </row>
    <row r="33" spans="1:1" ht="15" hidden="1" customHeight="1" x14ac:dyDescent="0.2">
      <c r="A33" s="22" t="s">
        <v>64</v>
      </c>
    </row>
    <row r="34" spans="1:1" ht="15" hidden="1" customHeight="1" x14ac:dyDescent="0.2">
      <c r="A34" s="22" t="s">
        <v>64</v>
      </c>
    </row>
    <row r="35" spans="1:1" ht="15" hidden="1" customHeight="1" x14ac:dyDescent="0.2">
      <c r="A35" s="22" t="s">
        <v>64</v>
      </c>
    </row>
    <row r="36" spans="1:1" ht="15" hidden="1" customHeight="1" x14ac:dyDescent="0.2">
      <c r="A36" s="22" t="s">
        <v>64</v>
      </c>
    </row>
    <row r="37" spans="1:1" ht="15" hidden="1" customHeight="1" x14ac:dyDescent="0.2">
      <c r="A37" s="22" t="s">
        <v>64</v>
      </c>
    </row>
    <row r="38" spans="1:1" ht="15" hidden="1" customHeight="1" x14ac:dyDescent="0.2">
      <c r="A38" s="22" t="s">
        <v>64</v>
      </c>
    </row>
    <row r="39" spans="1:1" ht="15" hidden="1" customHeight="1" x14ac:dyDescent="0.2">
      <c r="A39" s="22" t="s">
        <v>64</v>
      </c>
    </row>
    <row r="40" spans="1:1" ht="15" hidden="1" customHeight="1" x14ac:dyDescent="0.2">
      <c r="A40" s="22" t="s">
        <v>64</v>
      </c>
    </row>
    <row r="41" spans="1:1" ht="15" hidden="1" customHeight="1" x14ac:dyDescent="0.2">
      <c r="A41" s="22" t="s">
        <v>64</v>
      </c>
    </row>
    <row r="42" spans="1:1" ht="15" hidden="1" customHeight="1" x14ac:dyDescent="0.2">
      <c r="A42" s="22" t="s">
        <v>64</v>
      </c>
    </row>
    <row r="43" spans="1:1" ht="15" hidden="1" customHeight="1" x14ac:dyDescent="0.2">
      <c r="A43" s="22" t="s">
        <v>64</v>
      </c>
    </row>
    <row r="44" spans="1:1" ht="15" hidden="1" customHeight="1" x14ac:dyDescent="0.2">
      <c r="A44" s="22" t="s">
        <v>64</v>
      </c>
    </row>
    <row r="45" spans="1:1" ht="15" hidden="1" customHeight="1" x14ac:dyDescent="0.2">
      <c r="A45" s="22" t="s">
        <v>65</v>
      </c>
    </row>
    <row r="46" spans="1:1" ht="15" hidden="1" customHeight="1" x14ac:dyDescent="0.2">
      <c r="A46" s="22" t="s">
        <v>64</v>
      </c>
    </row>
    <row r="47" spans="1:1" ht="15" hidden="1" customHeight="1" x14ac:dyDescent="0.2">
      <c r="A47" s="22" t="s">
        <v>64</v>
      </c>
    </row>
    <row r="48" spans="1:1" ht="15" hidden="1" customHeight="1" x14ac:dyDescent="0.2">
      <c r="A48" s="22" t="s">
        <v>64</v>
      </c>
    </row>
    <row r="49" spans="1:10" ht="15" hidden="1" customHeight="1" x14ac:dyDescent="0.2">
      <c r="A49" s="22" t="s">
        <v>64</v>
      </c>
    </row>
    <row r="50" spans="1:10" ht="15" hidden="1" customHeight="1" x14ac:dyDescent="0.2">
      <c r="A50" s="22" t="s">
        <v>64</v>
      </c>
    </row>
    <row r="51" spans="1:10" ht="15" hidden="1" customHeight="1" x14ac:dyDescent="0.2">
      <c r="A51" s="22" t="s">
        <v>64</v>
      </c>
    </row>
    <row r="52" spans="1:10" ht="15" hidden="1" customHeight="1" x14ac:dyDescent="0.2">
      <c r="A52" s="22" t="s">
        <v>64</v>
      </c>
    </row>
    <row r="53" spans="1:10" ht="15" hidden="1" customHeight="1" x14ac:dyDescent="0.2">
      <c r="A53" s="22" t="s">
        <v>64</v>
      </c>
    </row>
    <row r="54" spans="1:10" ht="15" hidden="1" customHeight="1" x14ac:dyDescent="0.2">
      <c r="A54" s="22" t="s">
        <v>64</v>
      </c>
    </row>
    <row r="55" spans="1:10" ht="15" hidden="1" customHeight="1" x14ac:dyDescent="0.2">
      <c r="A55" s="22" t="s">
        <v>64</v>
      </c>
    </row>
    <row r="56" spans="1:10" ht="15" hidden="1" customHeight="1" x14ac:dyDescent="0.2">
      <c r="A56" s="22" t="s">
        <v>64</v>
      </c>
    </row>
    <row r="57" spans="1:10" ht="15" hidden="1" customHeight="1" x14ac:dyDescent="0.2">
      <c r="A57" s="22" t="s">
        <v>64</v>
      </c>
    </row>
    <row r="58" spans="1:10" ht="15" hidden="1" customHeight="1" x14ac:dyDescent="0.2">
      <c r="A58" s="22" t="s">
        <v>64</v>
      </c>
    </row>
    <row r="59" spans="1:10" ht="15" hidden="1" customHeight="1" x14ac:dyDescent="0.2">
      <c r="A59" s="22" t="s">
        <v>64</v>
      </c>
    </row>
    <row r="60" spans="1:10" ht="15" hidden="1" customHeight="1" x14ac:dyDescent="0.2">
      <c r="A60" s="22" t="s">
        <v>64</v>
      </c>
    </row>
    <row r="61" spans="1:10" ht="15" hidden="1" customHeight="1" x14ac:dyDescent="0.2">
      <c r="A61" s="22" t="s">
        <v>65</v>
      </c>
    </row>
    <row r="62" spans="1:10" ht="15" hidden="1" customHeight="1" x14ac:dyDescent="0.2">
      <c r="A62" s="22" t="s">
        <v>66</v>
      </c>
    </row>
    <row r="63" spans="1:10" ht="12" x14ac:dyDescent="0.2">
      <c r="A63" s="22">
        <v>8</v>
      </c>
      <c r="B63" s="46" t="s">
        <v>67</v>
      </c>
      <c r="C63" s="62" t="s">
        <v>68</v>
      </c>
      <c r="D63" s="62"/>
      <c r="E63" s="62"/>
      <c r="J63" s="47"/>
    </row>
    <row r="64" spans="1:10" ht="15" hidden="1" customHeight="1" x14ac:dyDescent="0.2">
      <c r="A64" s="22" t="s">
        <v>69</v>
      </c>
    </row>
    <row r="65" spans="1:10" ht="15" hidden="1" customHeight="1" x14ac:dyDescent="0.2">
      <c r="A65" s="22" t="s">
        <v>69</v>
      </c>
    </row>
    <row r="66" spans="1:10" ht="15" hidden="1" customHeight="1" x14ac:dyDescent="0.2">
      <c r="A66" s="22" t="s">
        <v>69</v>
      </c>
    </row>
    <row r="67" spans="1:10" ht="15" hidden="1" customHeight="1" x14ac:dyDescent="0.2">
      <c r="A67" s="22" t="s">
        <v>70</v>
      </c>
    </row>
    <row r="68" spans="1:10" ht="12" x14ac:dyDescent="0.2">
      <c r="A68" s="22">
        <v>8</v>
      </c>
      <c r="B68" s="46" t="s">
        <v>71</v>
      </c>
      <c r="C68" s="62" t="s">
        <v>72</v>
      </c>
      <c r="D68" s="62"/>
      <c r="E68" s="62"/>
      <c r="J68" s="47"/>
    </row>
    <row r="69" spans="1:10" ht="15" hidden="1" customHeight="1" x14ac:dyDescent="0.2">
      <c r="A69" s="22" t="s">
        <v>69</v>
      </c>
    </row>
    <row r="70" spans="1:10" ht="15" hidden="1" customHeight="1" x14ac:dyDescent="0.2">
      <c r="A70" s="22" t="s">
        <v>70</v>
      </c>
    </row>
    <row r="71" spans="1:10" ht="12" x14ac:dyDescent="0.2">
      <c r="A71" s="22">
        <v>8</v>
      </c>
      <c r="B71" s="46" t="s">
        <v>73</v>
      </c>
      <c r="C71" s="62" t="s">
        <v>74</v>
      </c>
      <c r="D71" s="62"/>
      <c r="E71" s="62"/>
      <c r="J71" s="47"/>
    </row>
    <row r="72" spans="1:10" ht="15" hidden="1" customHeight="1" x14ac:dyDescent="0.2">
      <c r="A72" s="22" t="s">
        <v>69</v>
      </c>
    </row>
    <row r="73" spans="1:10" ht="15" hidden="1" customHeight="1" x14ac:dyDescent="0.2">
      <c r="A73" s="22" t="s">
        <v>70</v>
      </c>
    </row>
    <row r="74" spans="1:10" ht="12" x14ac:dyDescent="0.2">
      <c r="A74" s="22">
        <v>8</v>
      </c>
      <c r="B74" s="46" t="s">
        <v>75</v>
      </c>
      <c r="C74" s="62" t="s">
        <v>76</v>
      </c>
      <c r="D74" s="62"/>
      <c r="E74" s="62"/>
      <c r="J74" s="47"/>
    </row>
    <row r="75" spans="1:10" ht="15" hidden="1" customHeight="1" x14ac:dyDescent="0.2">
      <c r="A75" s="22" t="s">
        <v>69</v>
      </c>
    </row>
    <row r="76" spans="1:10" ht="15" hidden="1" customHeight="1" x14ac:dyDescent="0.2">
      <c r="A76" s="22" t="s">
        <v>70</v>
      </c>
    </row>
    <row r="77" spans="1:10" ht="15.75" x14ac:dyDescent="0.2">
      <c r="A77" s="22">
        <v>3</v>
      </c>
      <c r="B77" s="44" t="s">
        <v>77</v>
      </c>
      <c r="C77" s="63" t="s">
        <v>78</v>
      </c>
      <c r="D77" s="63"/>
      <c r="E77" s="63"/>
      <c r="F77" s="41"/>
      <c r="G77" s="41"/>
      <c r="H77" s="41"/>
      <c r="I77" s="41"/>
      <c r="J77" s="48"/>
    </row>
    <row r="78" spans="1:10" ht="12" x14ac:dyDescent="0.2">
      <c r="A78" s="22">
        <v>8</v>
      </c>
      <c r="B78" s="46" t="s">
        <v>79</v>
      </c>
      <c r="C78" s="62" t="s">
        <v>80</v>
      </c>
      <c r="D78" s="62"/>
      <c r="E78" s="62"/>
      <c r="J78" s="47"/>
    </row>
    <row r="79" spans="1:10" ht="15" hidden="1" customHeight="1" x14ac:dyDescent="0.2">
      <c r="A79" s="22" t="s">
        <v>69</v>
      </c>
    </row>
    <row r="80" spans="1:10" ht="15" hidden="1" customHeight="1" x14ac:dyDescent="0.2">
      <c r="A80" s="22" t="s">
        <v>69</v>
      </c>
    </row>
    <row r="81" spans="1:17" ht="15" hidden="1" customHeight="1" x14ac:dyDescent="0.2">
      <c r="A81" s="22" t="s">
        <v>69</v>
      </c>
    </row>
    <row r="82" spans="1:17" ht="11.25" x14ac:dyDescent="0.2">
      <c r="A82" s="22">
        <v>9</v>
      </c>
      <c r="B82" s="46" t="s">
        <v>81</v>
      </c>
      <c r="C82" s="64" t="s">
        <v>82</v>
      </c>
      <c r="D82" s="64"/>
      <c r="E82" s="64"/>
      <c r="F82" s="50" t="s">
        <v>36</v>
      </c>
      <c r="G82" s="51">
        <v>1</v>
      </c>
      <c r="H82" s="52"/>
      <c r="I82" s="53"/>
      <c r="J82" s="54">
        <f>IF(AND(G82= "",H82= ""), 0, ROUND(ROUND(I82, 2) * ROUND(IF(H82="",G82,H82),  0), 2))</f>
        <v>0</v>
      </c>
      <c r="M82" s="49">
        <v>0.2</v>
      </c>
      <c r="Q82" s="22">
        <v>1355</v>
      </c>
    </row>
    <row r="83" spans="1:17" ht="33.75" customHeight="1" x14ac:dyDescent="0.2">
      <c r="A83" s="22" t="s">
        <v>83</v>
      </c>
      <c r="B83" s="55"/>
      <c r="C83" s="65" t="s">
        <v>84</v>
      </c>
      <c r="D83" s="65"/>
      <c r="E83" s="65"/>
      <c r="F83" s="65"/>
      <c r="G83" s="65"/>
      <c r="H83" s="65"/>
      <c r="I83" s="65"/>
      <c r="J83" s="55"/>
    </row>
    <row r="84" spans="1:17" ht="15" hidden="1" customHeight="1" x14ac:dyDescent="0.2">
      <c r="A84" s="22" t="s">
        <v>85</v>
      </c>
      <c r="C84" s="22" t="s">
        <v>86</v>
      </c>
    </row>
    <row r="85" spans="1:17" ht="15" hidden="1" customHeight="1" x14ac:dyDescent="0.2">
      <c r="A85" s="22" t="s">
        <v>87</v>
      </c>
    </row>
    <row r="86" spans="1:17" ht="15" hidden="1" customHeight="1" x14ac:dyDescent="0.2">
      <c r="A86" s="22" t="s">
        <v>70</v>
      </c>
    </row>
    <row r="87" spans="1:17" ht="12" x14ac:dyDescent="0.2">
      <c r="A87" s="22">
        <v>8</v>
      </c>
      <c r="B87" s="46" t="s">
        <v>88</v>
      </c>
      <c r="C87" s="62" t="s">
        <v>89</v>
      </c>
      <c r="D87" s="62"/>
      <c r="E87" s="62"/>
      <c r="J87" s="47"/>
    </row>
    <row r="88" spans="1:17" ht="15" hidden="1" customHeight="1" x14ac:dyDescent="0.2">
      <c r="A88" s="22" t="s">
        <v>69</v>
      </c>
    </row>
    <row r="89" spans="1:17" ht="15" hidden="1" customHeight="1" x14ac:dyDescent="0.2">
      <c r="A89" s="22" t="s">
        <v>69</v>
      </c>
    </row>
    <row r="90" spans="1:17" ht="15" hidden="1" customHeight="1" x14ac:dyDescent="0.2">
      <c r="A90" s="22" t="s">
        <v>69</v>
      </c>
    </row>
    <row r="91" spans="1:17" ht="11.25" x14ac:dyDescent="0.2">
      <c r="A91" s="22">
        <v>9</v>
      </c>
      <c r="B91" s="46" t="s">
        <v>90</v>
      </c>
      <c r="C91" s="64" t="s">
        <v>91</v>
      </c>
      <c r="D91" s="64"/>
      <c r="E91" s="64"/>
      <c r="F91" s="50" t="s">
        <v>36</v>
      </c>
      <c r="G91" s="51">
        <v>2</v>
      </c>
      <c r="H91" s="52"/>
      <c r="I91" s="53"/>
      <c r="J91" s="54">
        <f>IF(AND(G91= "",H91= ""), 0, ROUND(ROUND(I91, 2) * ROUND(IF(H91="",G91,H91),  0), 2))</f>
        <v>0</v>
      </c>
      <c r="M91" s="49">
        <v>0.2</v>
      </c>
      <c r="Q91" s="22">
        <v>1355</v>
      </c>
    </row>
    <row r="92" spans="1:17" ht="15" hidden="1" customHeight="1" x14ac:dyDescent="0.2">
      <c r="A92" s="22" t="s">
        <v>92</v>
      </c>
    </row>
    <row r="93" spans="1:17" ht="45" customHeight="1" x14ac:dyDescent="0.2">
      <c r="A93" s="22" t="s">
        <v>83</v>
      </c>
      <c r="B93" s="55"/>
      <c r="C93" s="65" t="s">
        <v>93</v>
      </c>
      <c r="D93" s="65"/>
      <c r="E93" s="65"/>
      <c r="F93" s="65"/>
      <c r="G93" s="65"/>
      <c r="H93" s="65"/>
      <c r="I93" s="65"/>
      <c r="J93" s="55"/>
    </row>
    <row r="94" spans="1:17" ht="15" hidden="1" customHeight="1" x14ac:dyDescent="0.2">
      <c r="A94" s="22" t="s">
        <v>85</v>
      </c>
      <c r="C94" s="22" t="s">
        <v>94</v>
      </c>
    </row>
    <row r="95" spans="1:17" ht="15" hidden="1" customHeight="1" x14ac:dyDescent="0.2">
      <c r="A95" s="22" t="s">
        <v>87</v>
      </c>
    </row>
    <row r="96" spans="1:17" ht="11.25" x14ac:dyDescent="0.2">
      <c r="A96" s="22">
        <v>9</v>
      </c>
      <c r="B96" s="46" t="s">
        <v>95</v>
      </c>
      <c r="C96" s="64" t="s">
        <v>96</v>
      </c>
      <c r="D96" s="64"/>
      <c r="E96" s="64"/>
      <c r="F96" s="50" t="s">
        <v>36</v>
      </c>
      <c r="G96" s="51">
        <v>1</v>
      </c>
      <c r="H96" s="52"/>
      <c r="I96" s="53"/>
      <c r="J96" s="54">
        <f>IF(AND(G96= "",H96= ""), 0, ROUND(ROUND(I96, 2) * ROUND(IF(H96="",G96,H96),  0), 2))</f>
        <v>0</v>
      </c>
      <c r="M96" s="49">
        <v>0.2</v>
      </c>
      <c r="Q96" s="22">
        <v>1355</v>
      </c>
    </row>
    <row r="97" spans="1:17" ht="15" hidden="1" customHeight="1" x14ac:dyDescent="0.2">
      <c r="A97" s="22" t="s">
        <v>92</v>
      </c>
    </row>
    <row r="98" spans="1:17" ht="33.75" customHeight="1" x14ac:dyDescent="0.2">
      <c r="A98" s="22" t="s">
        <v>83</v>
      </c>
      <c r="B98" s="55"/>
      <c r="C98" s="65" t="s">
        <v>97</v>
      </c>
      <c r="D98" s="65"/>
      <c r="E98" s="65"/>
      <c r="F98" s="65"/>
      <c r="G98" s="65"/>
      <c r="H98" s="65"/>
      <c r="I98" s="65"/>
      <c r="J98" s="55"/>
    </row>
    <row r="99" spans="1:17" ht="15" hidden="1" customHeight="1" x14ac:dyDescent="0.2">
      <c r="A99" s="22" t="s">
        <v>85</v>
      </c>
      <c r="C99" s="22" t="s">
        <v>86</v>
      </c>
    </row>
    <row r="100" spans="1:17" ht="15" hidden="1" customHeight="1" x14ac:dyDescent="0.2">
      <c r="A100" s="22" t="s">
        <v>87</v>
      </c>
    </row>
    <row r="101" spans="1:17" ht="15" hidden="1" customHeight="1" x14ac:dyDescent="0.2">
      <c r="A101" s="22" t="s">
        <v>70</v>
      </c>
    </row>
    <row r="102" spans="1:17" ht="12" x14ac:dyDescent="0.2">
      <c r="A102" s="22">
        <v>8</v>
      </c>
      <c r="B102" s="46" t="s">
        <v>98</v>
      </c>
      <c r="C102" s="62" t="s">
        <v>99</v>
      </c>
      <c r="D102" s="62"/>
      <c r="E102" s="62"/>
      <c r="J102" s="47"/>
    </row>
    <row r="103" spans="1:17" ht="15" hidden="1" customHeight="1" x14ac:dyDescent="0.2">
      <c r="A103" s="22" t="s">
        <v>69</v>
      </c>
    </row>
    <row r="104" spans="1:17" ht="15" hidden="1" customHeight="1" x14ac:dyDescent="0.2">
      <c r="A104" s="22" t="s">
        <v>69</v>
      </c>
    </row>
    <row r="105" spans="1:17" ht="15" hidden="1" customHeight="1" x14ac:dyDescent="0.2">
      <c r="A105" s="22" t="s">
        <v>69</v>
      </c>
    </row>
    <row r="106" spans="1:17" ht="11.25" x14ac:dyDescent="0.2">
      <c r="A106" s="22">
        <v>9</v>
      </c>
      <c r="B106" s="46" t="s">
        <v>100</v>
      </c>
      <c r="C106" s="64" t="s">
        <v>101</v>
      </c>
      <c r="D106" s="64"/>
      <c r="E106" s="64"/>
      <c r="F106" s="50" t="s">
        <v>36</v>
      </c>
      <c r="G106" s="51">
        <v>1</v>
      </c>
      <c r="H106" s="52"/>
      <c r="I106" s="53"/>
      <c r="J106" s="54">
        <f>IF(AND(G106= "",H106= ""), 0, ROUND(ROUND(I106, 2) * ROUND(IF(H106="",G106,H106),  0), 2))</f>
        <v>0</v>
      </c>
      <c r="M106" s="49">
        <v>0.2</v>
      </c>
      <c r="Q106" s="22">
        <v>1355</v>
      </c>
    </row>
    <row r="107" spans="1:17" ht="33.75" customHeight="1" x14ac:dyDescent="0.2">
      <c r="A107" s="22" t="s">
        <v>83</v>
      </c>
      <c r="B107" s="55"/>
      <c r="C107" s="65" t="s">
        <v>102</v>
      </c>
      <c r="D107" s="65"/>
      <c r="E107" s="65"/>
      <c r="F107" s="65"/>
      <c r="G107" s="65"/>
      <c r="H107" s="65"/>
      <c r="I107" s="65"/>
      <c r="J107" s="55"/>
    </row>
    <row r="108" spans="1:17" ht="15" hidden="1" customHeight="1" x14ac:dyDescent="0.2">
      <c r="A108" s="22" t="s">
        <v>85</v>
      </c>
      <c r="C108" s="22" t="s">
        <v>86</v>
      </c>
    </row>
    <row r="109" spans="1:17" ht="15" hidden="1" customHeight="1" x14ac:dyDescent="0.2">
      <c r="A109" s="22" t="s">
        <v>87</v>
      </c>
    </row>
    <row r="110" spans="1:17" ht="15" hidden="1" customHeight="1" x14ac:dyDescent="0.2">
      <c r="A110" s="22" t="s">
        <v>70</v>
      </c>
    </row>
    <row r="111" spans="1:17" ht="11.25" x14ac:dyDescent="0.2">
      <c r="A111" s="22">
        <v>9</v>
      </c>
      <c r="B111" s="46" t="s">
        <v>103</v>
      </c>
      <c r="C111" s="64" t="s">
        <v>104</v>
      </c>
      <c r="D111" s="64"/>
      <c r="E111" s="64"/>
      <c r="F111" s="50" t="s">
        <v>36</v>
      </c>
      <c r="G111" s="51">
        <v>1</v>
      </c>
      <c r="H111" s="52"/>
      <c r="I111" s="53"/>
      <c r="J111" s="54">
        <f>IF(AND(G111= "",H111= ""), 0, ROUND(ROUND(I111, 2) * ROUND(IF(H111="",G111,H111),  0), 2))</f>
        <v>0</v>
      </c>
      <c r="M111" s="49">
        <v>0.2</v>
      </c>
      <c r="Q111" s="22">
        <v>1355</v>
      </c>
    </row>
    <row r="112" spans="1:17" ht="15" hidden="1" customHeight="1" x14ac:dyDescent="0.2">
      <c r="A112" s="22" t="s">
        <v>92</v>
      </c>
    </row>
    <row r="113" spans="1:17" ht="33.75" customHeight="1" x14ac:dyDescent="0.2">
      <c r="A113" s="22" t="s">
        <v>83</v>
      </c>
      <c r="B113" s="55"/>
      <c r="C113" s="65" t="s">
        <v>105</v>
      </c>
      <c r="D113" s="65"/>
      <c r="E113" s="65"/>
      <c r="F113" s="65"/>
      <c r="G113" s="65"/>
      <c r="H113" s="65"/>
      <c r="I113" s="65"/>
      <c r="J113" s="55"/>
    </row>
    <row r="114" spans="1:17" ht="15" hidden="1" customHeight="1" x14ac:dyDescent="0.2">
      <c r="A114" s="22" t="s">
        <v>85</v>
      </c>
      <c r="C114" s="22" t="s">
        <v>86</v>
      </c>
    </row>
    <row r="115" spans="1:17" ht="15" hidden="1" customHeight="1" x14ac:dyDescent="0.2">
      <c r="A115" s="22" t="s">
        <v>87</v>
      </c>
    </row>
    <row r="116" spans="1:17" ht="11.25" x14ac:dyDescent="0.2">
      <c r="A116" s="22">
        <v>9</v>
      </c>
      <c r="B116" s="46" t="s">
        <v>106</v>
      </c>
      <c r="C116" s="64" t="s">
        <v>107</v>
      </c>
      <c r="D116" s="64"/>
      <c r="E116" s="64"/>
      <c r="F116" s="50" t="s">
        <v>36</v>
      </c>
      <c r="G116" s="51">
        <v>1</v>
      </c>
      <c r="H116" s="52"/>
      <c r="I116" s="53"/>
      <c r="J116" s="54">
        <f>IF(AND(G116= "",H116= ""), 0, ROUND(ROUND(I116, 2) * ROUND(IF(H116="",G116,H116),  0), 2))</f>
        <v>0</v>
      </c>
      <c r="M116" s="49">
        <v>0.2</v>
      </c>
      <c r="Q116" s="22">
        <v>1355</v>
      </c>
    </row>
    <row r="117" spans="1:17" ht="15" hidden="1" customHeight="1" x14ac:dyDescent="0.2">
      <c r="A117" s="22" t="s">
        <v>92</v>
      </c>
    </row>
    <row r="118" spans="1:17" ht="33.75" customHeight="1" x14ac:dyDescent="0.2">
      <c r="A118" s="22" t="s">
        <v>83</v>
      </c>
      <c r="B118" s="55"/>
      <c r="C118" s="65" t="s">
        <v>108</v>
      </c>
      <c r="D118" s="65"/>
      <c r="E118" s="65"/>
      <c r="F118" s="65"/>
      <c r="G118" s="65"/>
      <c r="H118" s="65"/>
      <c r="I118" s="65"/>
      <c r="J118" s="55"/>
    </row>
    <row r="119" spans="1:17" ht="15" hidden="1" customHeight="1" x14ac:dyDescent="0.2">
      <c r="A119" s="22" t="s">
        <v>85</v>
      </c>
      <c r="C119" s="22" t="s">
        <v>86</v>
      </c>
    </row>
    <row r="120" spans="1:17" ht="15" hidden="1" customHeight="1" x14ac:dyDescent="0.2">
      <c r="A120" s="22" t="s">
        <v>87</v>
      </c>
    </row>
    <row r="121" spans="1:17" ht="12" x14ac:dyDescent="0.2">
      <c r="A121" s="22">
        <v>8</v>
      </c>
      <c r="B121" s="46" t="s">
        <v>109</v>
      </c>
      <c r="C121" s="62" t="s">
        <v>110</v>
      </c>
      <c r="D121" s="62"/>
      <c r="E121" s="62"/>
      <c r="J121" s="47"/>
    </row>
    <row r="122" spans="1:17" ht="15" hidden="1" customHeight="1" x14ac:dyDescent="0.2">
      <c r="A122" s="22" t="s">
        <v>69</v>
      </c>
    </row>
    <row r="123" spans="1:17" ht="11.25" x14ac:dyDescent="0.2">
      <c r="A123" s="22">
        <v>9</v>
      </c>
      <c r="B123" s="46" t="s">
        <v>111</v>
      </c>
      <c r="C123" s="64" t="s">
        <v>112</v>
      </c>
      <c r="D123" s="64"/>
      <c r="E123" s="64"/>
      <c r="F123" s="50" t="s">
        <v>36</v>
      </c>
      <c r="G123" s="51">
        <v>1</v>
      </c>
      <c r="H123" s="52"/>
      <c r="I123" s="53"/>
      <c r="J123" s="54">
        <f>IF(AND(G123= "",H123= ""), 0, ROUND(ROUND(I123, 2) * ROUND(IF(H123="",G123,H123),  0), 2))</f>
        <v>0</v>
      </c>
      <c r="M123" s="49">
        <v>0.2</v>
      </c>
      <c r="Q123" s="22">
        <v>1355</v>
      </c>
    </row>
    <row r="124" spans="1:17" ht="33.75" customHeight="1" x14ac:dyDescent="0.2">
      <c r="A124" s="22" t="s">
        <v>83</v>
      </c>
      <c r="B124" s="55"/>
      <c r="C124" s="65" t="s">
        <v>113</v>
      </c>
      <c r="D124" s="65"/>
      <c r="E124" s="65"/>
      <c r="F124" s="65"/>
      <c r="G124" s="65"/>
      <c r="H124" s="65"/>
      <c r="I124" s="65"/>
      <c r="J124" s="55"/>
    </row>
    <row r="125" spans="1:17" ht="15" hidden="1" customHeight="1" x14ac:dyDescent="0.2">
      <c r="A125" s="22" t="s">
        <v>85</v>
      </c>
      <c r="C125" s="22" t="s">
        <v>86</v>
      </c>
    </row>
    <row r="126" spans="1:17" ht="15" hidden="1" customHeight="1" x14ac:dyDescent="0.2">
      <c r="A126" s="22" t="s">
        <v>87</v>
      </c>
    </row>
    <row r="127" spans="1:17" ht="15" hidden="1" customHeight="1" x14ac:dyDescent="0.2">
      <c r="A127" s="22" t="s">
        <v>70</v>
      </c>
    </row>
    <row r="128" spans="1:17" ht="11.25" x14ac:dyDescent="0.2">
      <c r="A128" s="22">
        <v>9</v>
      </c>
      <c r="B128" s="46" t="s">
        <v>114</v>
      </c>
      <c r="C128" s="64" t="s">
        <v>115</v>
      </c>
      <c r="D128" s="64"/>
      <c r="E128" s="64"/>
      <c r="F128" s="50" t="s">
        <v>116</v>
      </c>
      <c r="G128" s="56">
        <v>28</v>
      </c>
      <c r="H128" s="52"/>
      <c r="I128" s="53"/>
      <c r="J128" s="54">
        <f>IF(AND(G128= "",H128= ""), 0, ROUND(ROUND(I128, 2) * ROUND(IF(H128="",G128,H128),  2), 2))</f>
        <v>0</v>
      </c>
      <c r="M128" s="49">
        <v>0.2</v>
      </c>
      <c r="Q128" s="22">
        <v>1355</v>
      </c>
    </row>
    <row r="129" spans="1:17" ht="15" hidden="1" customHeight="1" x14ac:dyDescent="0.2">
      <c r="A129" s="22" t="s">
        <v>92</v>
      </c>
    </row>
    <row r="130" spans="1:17" ht="33.75" customHeight="1" x14ac:dyDescent="0.2">
      <c r="A130" s="22" t="s">
        <v>83</v>
      </c>
      <c r="B130" s="55"/>
      <c r="C130" s="65" t="s">
        <v>117</v>
      </c>
      <c r="D130" s="65"/>
      <c r="E130" s="65"/>
      <c r="F130" s="65"/>
      <c r="G130" s="65"/>
      <c r="H130" s="65"/>
      <c r="I130" s="65"/>
      <c r="J130" s="55"/>
    </row>
    <row r="131" spans="1:17" ht="15" hidden="1" customHeight="1" x14ac:dyDescent="0.2">
      <c r="A131" s="22" t="s">
        <v>118</v>
      </c>
      <c r="C131" s="22" t="s">
        <v>119</v>
      </c>
    </row>
    <row r="132" spans="1:17" ht="15" hidden="1" customHeight="1" x14ac:dyDescent="0.2">
      <c r="A132" s="22" t="s">
        <v>85</v>
      </c>
      <c r="C132" s="22" t="s">
        <v>120</v>
      </c>
    </row>
    <row r="133" spans="1:17" ht="15" hidden="1" customHeight="1" x14ac:dyDescent="0.2">
      <c r="A133" s="22" t="s">
        <v>87</v>
      </c>
    </row>
    <row r="134" spans="1:17" ht="11.25" x14ac:dyDescent="0.2">
      <c r="A134" s="22">
        <v>9</v>
      </c>
      <c r="B134" s="46" t="s">
        <v>121</v>
      </c>
      <c r="C134" s="64" t="s">
        <v>122</v>
      </c>
      <c r="D134" s="64"/>
      <c r="E134" s="64"/>
      <c r="F134" s="50" t="s">
        <v>116</v>
      </c>
      <c r="G134" s="56">
        <v>15</v>
      </c>
      <c r="H134" s="52"/>
      <c r="I134" s="53"/>
      <c r="J134" s="54">
        <f>IF(AND(G134= "",H134= ""), 0, ROUND(ROUND(I134, 2) * ROUND(IF(H134="",G134,H134),  2), 2))</f>
        <v>0</v>
      </c>
      <c r="M134" s="49">
        <v>0.2</v>
      </c>
      <c r="Q134" s="22">
        <v>1355</v>
      </c>
    </row>
    <row r="135" spans="1:17" ht="15" hidden="1" customHeight="1" x14ac:dyDescent="0.2">
      <c r="A135" s="22" t="s">
        <v>92</v>
      </c>
    </row>
    <row r="136" spans="1:17" ht="33.75" customHeight="1" x14ac:dyDescent="0.2">
      <c r="A136" s="22" t="s">
        <v>83</v>
      </c>
      <c r="B136" s="55"/>
      <c r="C136" s="65" t="s">
        <v>123</v>
      </c>
      <c r="D136" s="65"/>
      <c r="E136" s="65"/>
      <c r="F136" s="65"/>
      <c r="G136" s="65"/>
      <c r="H136" s="65"/>
      <c r="I136" s="65"/>
      <c r="J136" s="55"/>
    </row>
    <row r="137" spans="1:17" ht="15" hidden="1" customHeight="1" x14ac:dyDescent="0.2">
      <c r="A137" s="22" t="s">
        <v>118</v>
      </c>
      <c r="C137" s="22" t="s">
        <v>124</v>
      </c>
    </row>
    <row r="138" spans="1:17" ht="15" hidden="1" customHeight="1" x14ac:dyDescent="0.2">
      <c r="A138" s="22" t="s">
        <v>85</v>
      </c>
      <c r="C138" s="22" t="s">
        <v>120</v>
      </c>
    </row>
    <row r="139" spans="1:17" ht="15" hidden="1" customHeight="1" x14ac:dyDescent="0.2">
      <c r="A139" s="22" t="s">
        <v>87</v>
      </c>
    </row>
    <row r="140" spans="1:17" ht="11.25" x14ac:dyDescent="0.2">
      <c r="A140" s="22">
        <v>9</v>
      </c>
      <c r="B140" s="46" t="s">
        <v>125</v>
      </c>
      <c r="C140" s="64" t="s">
        <v>126</v>
      </c>
      <c r="D140" s="64"/>
      <c r="E140" s="64"/>
      <c r="F140" s="50" t="s">
        <v>127</v>
      </c>
      <c r="G140" s="51">
        <v>1</v>
      </c>
      <c r="H140" s="52"/>
      <c r="I140" s="53"/>
      <c r="J140" s="54">
        <f>IF(AND(G140= "",H140= ""), 0, ROUND(ROUND(I140, 2) * ROUND(IF(H140="",G140,H140),  0), 2))</f>
        <v>0</v>
      </c>
      <c r="M140" s="49">
        <v>0.2</v>
      </c>
      <c r="Q140" s="22">
        <v>1355</v>
      </c>
    </row>
    <row r="141" spans="1:17" ht="15" hidden="1" customHeight="1" x14ac:dyDescent="0.2">
      <c r="A141" s="22" t="s">
        <v>92</v>
      </c>
    </row>
    <row r="142" spans="1:17" ht="33.75" customHeight="1" x14ac:dyDescent="0.2">
      <c r="A142" s="22" t="s">
        <v>83</v>
      </c>
      <c r="B142" s="55"/>
      <c r="C142" s="65" t="s">
        <v>128</v>
      </c>
      <c r="D142" s="65"/>
      <c r="E142" s="65"/>
      <c r="F142" s="65"/>
      <c r="G142" s="65"/>
      <c r="H142" s="65"/>
      <c r="I142" s="65"/>
      <c r="J142" s="55"/>
    </row>
    <row r="143" spans="1:17" ht="15" hidden="1" customHeight="1" x14ac:dyDescent="0.2">
      <c r="A143" s="22" t="s">
        <v>85</v>
      </c>
      <c r="C143" s="22" t="s">
        <v>86</v>
      </c>
    </row>
    <row r="144" spans="1:17" ht="15" hidden="1" customHeight="1" x14ac:dyDescent="0.2">
      <c r="A144" s="22" t="s">
        <v>87</v>
      </c>
    </row>
    <row r="145" spans="1:17" ht="11.25" x14ac:dyDescent="0.2">
      <c r="A145" s="22">
        <v>9</v>
      </c>
      <c r="B145" s="46" t="s">
        <v>129</v>
      </c>
      <c r="C145" s="64" t="s">
        <v>130</v>
      </c>
      <c r="D145" s="64"/>
      <c r="E145" s="64"/>
      <c r="F145" s="50" t="s">
        <v>127</v>
      </c>
      <c r="G145" s="51">
        <v>1</v>
      </c>
      <c r="H145" s="52"/>
      <c r="I145" s="53"/>
      <c r="J145" s="54">
        <f>IF(AND(G145= "",H145= ""), 0, ROUND(ROUND(I145, 2) * ROUND(IF(H145="",G145,H145),  0), 2))</f>
        <v>0</v>
      </c>
      <c r="M145" s="49">
        <v>0.2</v>
      </c>
      <c r="Q145" s="22">
        <v>1355</v>
      </c>
    </row>
    <row r="146" spans="1:17" ht="15" hidden="1" customHeight="1" x14ac:dyDescent="0.2">
      <c r="A146" s="22" t="s">
        <v>92</v>
      </c>
    </row>
    <row r="147" spans="1:17" ht="33.75" customHeight="1" x14ac:dyDescent="0.2">
      <c r="A147" s="22" t="s">
        <v>83</v>
      </c>
      <c r="B147" s="55"/>
      <c r="C147" s="65" t="s">
        <v>131</v>
      </c>
      <c r="D147" s="65"/>
      <c r="E147" s="65"/>
      <c r="F147" s="65"/>
      <c r="G147" s="65"/>
      <c r="H147" s="65"/>
      <c r="I147" s="65"/>
      <c r="J147" s="55"/>
    </row>
    <row r="148" spans="1:17" ht="15" hidden="1" customHeight="1" x14ac:dyDescent="0.2">
      <c r="A148" s="22" t="s">
        <v>85</v>
      </c>
      <c r="C148" s="22" t="s">
        <v>86</v>
      </c>
    </row>
    <row r="149" spans="1:17" ht="15" hidden="1" customHeight="1" x14ac:dyDescent="0.2">
      <c r="A149" s="22" t="s">
        <v>87</v>
      </c>
    </row>
    <row r="150" spans="1:17" ht="15" customHeight="1" x14ac:dyDescent="0.2">
      <c r="A150" s="22" t="s">
        <v>132</v>
      </c>
      <c r="B150" s="57"/>
      <c r="C150" s="69"/>
      <c r="D150" s="69"/>
      <c r="E150" s="69"/>
      <c r="J150" s="58"/>
    </row>
    <row r="151" spans="1:17" ht="12.75" x14ac:dyDescent="0.2">
      <c r="B151" s="57"/>
      <c r="C151" s="72" t="s">
        <v>78</v>
      </c>
      <c r="D151" s="72"/>
      <c r="E151" s="72"/>
      <c r="F151" s="70"/>
      <c r="G151" s="70"/>
      <c r="H151" s="70"/>
      <c r="I151" s="70"/>
      <c r="J151" s="71"/>
    </row>
    <row r="152" spans="1:17" ht="15" customHeight="1" x14ac:dyDescent="0.2">
      <c r="B152" s="57"/>
      <c r="C152" s="69"/>
      <c r="D152" s="69"/>
      <c r="E152" s="69"/>
      <c r="F152" s="69"/>
      <c r="G152" s="69"/>
      <c r="H152" s="69"/>
      <c r="I152" s="69"/>
      <c r="J152" s="73"/>
    </row>
    <row r="153" spans="1:17" ht="15" customHeight="1" x14ac:dyDescent="0.2">
      <c r="B153" s="57"/>
      <c r="C153" s="74" t="s">
        <v>133</v>
      </c>
      <c r="D153" s="74"/>
      <c r="E153" s="74"/>
      <c r="F153" s="75">
        <f>SUMIF(K78:K150, IF(K77="","",K77), J78:J150)</f>
        <v>0</v>
      </c>
      <c r="G153" s="75"/>
      <c r="H153" s="75"/>
      <c r="I153" s="75"/>
      <c r="J153" s="76"/>
    </row>
    <row r="154" spans="1:17" ht="15.75" x14ac:dyDescent="0.2">
      <c r="A154" s="22">
        <v>3</v>
      </c>
      <c r="B154" s="44" t="s">
        <v>134</v>
      </c>
      <c r="C154" s="67" t="s">
        <v>135</v>
      </c>
      <c r="D154" s="67"/>
      <c r="E154" s="67"/>
      <c r="F154" s="41"/>
      <c r="G154" s="41"/>
      <c r="H154" s="41"/>
      <c r="I154" s="41"/>
      <c r="J154" s="42"/>
    </row>
    <row r="155" spans="1:17" ht="12" x14ac:dyDescent="0.2">
      <c r="A155" s="22">
        <v>8</v>
      </c>
      <c r="B155" s="46" t="s">
        <v>136</v>
      </c>
      <c r="C155" s="62" t="s">
        <v>80</v>
      </c>
      <c r="D155" s="62"/>
      <c r="E155" s="62"/>
      <c r="J155" s="47"/>
    </row>
    <row r="156" spans="1:17" ht="15" hidden="1" customHeight="1" x14ac:dyDescent="0.2">
      <c r="A156" s="22" t="s">
        <v>69</v>
      </c>
    </row>
    <row r="157" spans="1:17" ht="15" hidden="1" customHeight="1" x14ac:dyDescent="0.2">
      <c r="A157" s="22" t="s">
        <v>69</v>
      </c>
    </row>
    <row r="158" spans="1:17" ht="15" hidden="1" customHeight="1" x14ac:dyDescent="0.2">
      <c r="A158" s="22" t="s">
        <v>69</v>
      </c>
    </row>
    <row r="159" spans="1:17" ht="11.25" x14ac:dyDescent="0.2">
      <c r="A159" s="22">
        <v>9</v>
      </c>
      <c r="B159" s="46" t="s">
        <v>137</v>
      </c>
      <c r="C159" s="64" t="s">
        <v>138</v>
      </c>
      <c r="D159" s="64"/>
      <c r="E159" s="64"/>
      <c r="F159" s="50" t="s">
        <v>36</v>
      </c>
      <c r="G159" s="51">
        <v>1</v>
      </c>
      <c r="H159" s="52"/>
      <c r="I159" s="53"/>
      <c r="J159" s="54">
        <f>IF(AND(G159= "",H159= ""), 0, ROUND(ROUND(I159, 2) * ROUND(IF(H159="",G159,H159),  0), 2))</f>
        <v>0</v>
      </c>
      <c r="M159" s="49">
        <v>0.2</v>
      </c>
      <c r="Q159" s="22">
        <v>1355</v>
      </c>
    </row>
    <row r="160" spans="1:17" ht="33.75" customHeight="1" x14ac:dyDescent="0.2">
      <c r="A160" s="22" t="s">
        <v>83</v>
      </c>
      <c r="B160" s="55"/>
      <c r="C160" s="65" t="s">
        <v>139</v>
      </c>
      <c r="D160" s="65"/>
      <c r="E160" s="65"/>
      <c r="F160" s="65"/>
      <c r="G160" s="65"/>
      <c r="H160" s="65"/>
      <c r="I160" s="65"/>
      <c r="J160" s="55"/>
    </row>
    <row r="161" spans="1:17" ht="15" hidden="1" customHeight="1" x14ac:dyDescent="0.2">
      <c r="A161" s="22" t="s">
        <v>85</v>
      </c>
      <c r="C161" s="22" t="s">
        <v>86</v>
      </c>
    </row>
    <row r="162" spans="1:17" ht="15" hidden="1" customHeight="1" x14ac:dyDescent="0.2">
      <c r="A162" s="22" t="s">
        <v>87</v>
      </c>
    </row>
    <row r="163" spans="1:17" ht="15" hidden="1" customHeight="1" x14ac:dyDescent="0.2">
      <c r="A163" s="22" t="s">
        <v>70</v>
      </c>
    </row>
    <row r="164" spans="1:17" ht="12" x14ac:dyDescent="0.2">
      <c r="A164" s="22">
        <v>8</v>
      </c>
      <c r="B164" s="46" t="s">
        <v>140</v>
      </c>
      <c r="C164" s="62" t="s">
        <v>89</v>
      </c>
      <c r="D164" s="62"/>
      <c r="E164" s="62"/>
      <c r="J164" s="47"/>
    </row>
    <row r="165" spans="1:17" ht="15" hidden="1" customHeight="1" x14ac:dyDescent="0.2">
      <c r="A165" s="22" t="s">
        <v>69</v>
      </c>
    </row>
    <row r="166" spans="1:17" ht="15" hidden="1" customHeight="1" x14ac:dyDescent="0.2">
      <c r="A166" s="22" t="s">
        <v>69</v>
      </c>
    </row>
    <row r="167" spans="1:17" ht="15" hidden="1" customHeight="1" x14ac:dyDescent="0.2">
      <c r="A167" s="22" t="s">
        <v>69</v>
      </c>
    </row>
    <row r="168" spans="1:17" ht="11.25" x14ac:dyDescent="0.2">
      <c r="A168" s="22">
        <v>9</v>
      </c>
      <c r="B168" s="46" t="s">
        <v>141</v>
      </c>
      <c r="C168" s="64" t="s">
        <v>91</v>
      </c>
      <c r="D168" s="64"/>
      <c r="E168" s="64"/>
      <c r="F168" s="50" t="s">
        <v>36</v>
      </c>
      <c r="G168" s="51">
        <v>5</v>
      </c>
      <c r="H168" s="52"/>
      <c r="I168" s="53"/>
      <c r="J168" s="54">
        <f>IF(AND(G168= "",H168= ""), 0, ROUND(ROUND(I168, 2) * ROUND(IF(H168="",G168,H168),  0), 2))</f>
        <v>0</v>
      </c>
      <c r="M168" s="49">
        <v>0.2</v>
      </c>
      <c r="Q168" s="22">
        <v>1355</v>
      </c>
    </row>
    <row r="169" spans="1:17" ht="15" hidden="1" customHeight="1" x14ac:dyDescent="0.2">
      <c r="A169" s="22" t="s">
        <v>92</v>
      </c>
    </row>
    <row r="170" spans="1:17" ht="33.75" customHeight="1" x14ac:dyDescent="0.2">
      <c r="A170" s="22" t="s">
        <v>83</v>
      </c>
      <c r="B170" s="55"/>
      <c r="C170" s="65" t="s">
        <v>142</v>
      </c>
      <c r="D170" s="65"/>
      <c r="E170" s="65"/>
      <c r="F170" s="65"/>
      <c r="G170" s="65"/>
      <c r="H170" s="65"/>
      <c r="I170" s="65"/>
      <c r="J170" s="55"/>
    </row>
    <row r="171" spans="1:17" ht="15" hidden="1" customHeight="1" x14ac:dyDescent="0.2">
      <c r="A171" s="22" t="s">
        <v>85</v>
      </c>
      <c r="C171" s="22" t="s">
        <v>143</v>
      </c>
    </row>
    <row r="172" spans="1:17" ht="15" hidden="1" customHeight="1" x14ac:dyDescent="0.2">
      <c r="A172" s="22" t="s">
        <v>87</v>
      </c>
    </row>
    <row r="173" spans="1:17" ht="15" hidden="1" customHeight="1" x14ac:dyDescent="0.2">
      <c r="A173" s="22" t="s">
        <v>70</v>
      </c>
    </row>
    <row r="174" spans="1:17" ht="12" x14ac:dyDescent="0.2">
      <c r="A174" s="22">
        <v>8</v>
      </c>
      <c r="B174" s="46" t="s">
        <v>144</v>
      </c>
      <c r="C174" s="62" t="s">
        <v>145</v>
      </c>
      <c r="D174" s="62"/>
      <c r="E174" s="62"/>
      <c r="J174" s="47"/>
    </row>
    <row r="175" spans="1:17" ht="15" hidden="1" customHeight="1" x14ac:dyDescent="0.2">
      <c r="A175" s="22" t="s">
        <v>69</v>
      </c>
    </row>
    <row r="176" spans="1:17" ht="15" hidden="1" customHeight="1" x14ac:dyDescent="0.2">
      <c r="A176" s="22" t="s">
        <v>69</v>
      </c>
    </row>
    <row r="177" spans="1:17" ht="15" hidden="1" customHeight="1" x14ac:dyDescent="0.2">
      <c r="A177" s="22" t="s">
        <v>69</v>
      </c>
    </row>
    <row r="178" spans="1:17" ht="11.25" x14ac:dyDescent="0.2">
      <c r="A178" s="22">
        <v>9</v>
      </c>
      <c r="B178" s="46" t="s">
        <v>146</v>
      </c>
      <c r="C178" s="64" t="s">
        <v>147</v>
      </c>
      <c r="D178" s="64"/>
      <c r="E178" s="64"/>
      <c r="F178" s="50" t="s">
        <v>36</v>
      </c>
      <c r="G178" s="51">
        <v>9</v>
      </c>
      <c r="H178" s="52"/>
      <c r="I178" s="53"/>
      <c r="J178" s="54">
        <f>IF(AND(G178= "",H178= ""), 0, ROUND(ROUND(I178, 2) * ROUND(IF(H178="",G178,H178),  0), 2))</f>
        <v>0</v>
      </c>
      <c r="M178" s="49">
        <v>0.2</v>
      </c>
      <c r="Q178" s="22">
        <v>1355</v>
      </c>
    </row>
    <row r="179" spans="1:17" ht="15" hidden="1" customHeight="1" x14ac:dyDescent="0.2">
      <c r="A179" s="22" t="s">
        <v>92</v>
      </c>
    </row>
    <row r="180" spans="1:17" ht="45" customHeight="1" x14ac:dyDescent="0.2">
      <c r="A180" s="22" t="s">
        <v>83</v>
      </c>
      <c r="B180" s="55"/>
      <c r="C180" s="65" t="s">
        <v>148</v>
      </c>
      <c r="D180" s="65"/>
      <c r="E180" s="65"/>
      <c r="F180" s="65"/>
      <c r="G180" s="65"/>
      <c r="H180" s="65"/>
      <c r="I180" s="65"/>
      <c r="J180" s="55"/>
    </row>
    <row r="181" spans="1:17" ht="15" hidden="1" customHeight="1" x14ac:dyDescent="0.2">
      <c r="A181" s="22" t="s">
        <v>85</v>
      </c>
      <c r="C181" s="22" t="s">
        <v>149</v>
      </c>
    </row>
    <row r="182" spans="1:17" ht="15" hidden="1" customHeight="1" x14ac:dyDescent="0.2">
      <c r="A182" s="22" t="s">
        <v>87</v>
      </c>
    </row>
    <row r="183" spans="1:17" ht="11.25" x14ac:dyDescent="0.2">
      <c r="A183" s="22">
        <v>9</v>
      </c>
      <c r="B183" s="46" t="s">
        <v>150</v>
      </c>
      <c r="C183" s="64" t="s">
        <v>151</v>
      </c>
      <c r="D183" s="64"/>
      <c r="E183" s="64"/>
      <c r="F183" s="50" t="s">
        <v>127</v>
      </c>
      <c r="G183" s="51">
        <v>4</v>
      </c>
      <c r="H183" s="52"/>
      <c r="I183" s="53"/>
      <c r="J183" s="54">
        <f>IF(AND(G183= "",H183= ""), 0, ROUND(ROUND(I183, 2) * ROUND(IF(H183="",G183,H183),  0), 2))</f>
        <v>0</v>
      </c>
      <c r="M183" s="49">
        <v>0.2</v>
      </c>
      <c r="Q183" s="22">
        <v>1355</v>
      </c>
    </row>
    <row r="184" spans="1:17" ht="15" hidden="1" customHeight="1" x14ac:dyDescent="0.2">
      <c r="A184" s="22" t="s">
        <v>92</v>
      </c>
    </row>
    <row r="185" spans="1:17" ht="33.75" customHeight="1" x14ac:dyDescent="0.2">
      <c r="A185" s="22" t="s">
        <v>83</v>
      </c>
      <c r="B185" s="55"/>
      <c r="C185" s="65" t="s">
        <v>152</v>
      </c>
      <c r="D185" s="65"/>
      <c r="E185" s="65"/>
      <c r="F185" s="65"/>
      <c r="G185" s="65"/>
      <c r="H185" s="65"/>
      <c r="I185" s="65"/>
      <c r="J185" s="55"/>
    </row>
    <row r="186" spans="1:17" ht="15" hidden="1" customHeight="1" x14ac:dyDescent="0.2">
      <c r="A186" s="22" t="s">
        <v>85</v>
      </c>
      <c r="C186" s="22" t="s">
        <v>153</v>
      </c>
    </row>
    <row r="187" spans="1:17" ht="15" hidden="1" customHeight="1" x14ac:dyDescent="0.2">
      <c r="A187" s="22" t="s">
        <v>87</v>
      </c>
    </row>
    <row r="188" spans="1:17" ht="15" hidden="1" customHeight="1" x14ac:dyDescent="0.2">
      <c r="A188" s="22" t="s">
        <v>70</v>
      </c>
    </row>
    <row r="189" spans="1:17" ht="12" x14ac:dyDescent="0.2">
      <c r="A189" s="22">
        <v>8</v>
      </c>
      <c r="B189" s="46" t="s">
        <v>154</v>
      </c>
      <c r="C189" s="62" t="s">
        <v>99</v>
      </c>
      <c r="D189" s="62"/>
      <c r="E189" s="62"/>
      <c r="J189" s="47"/>
    </row>
    <row r="190" spans="1:17" ht="15" hidden="1" customHeight="1" x14ac:dyDescent="0.2">
      <c r="A190" s="22" t="s">
        <v>69</v>
      </c>
    </row>
    <row r="191" spans="1:17" ht="15" hidden="1" customHeight="1" x14ac:dyDescent="0.2">
      <c r="A191" s="22" t="s">
        <v>69</v>
      </c>
    </row>
    <row r="192" spans="1:17" ht="15" hidden="1" customHeight="1" x14ac:dyDescent="0.2">
      <c r="A192" s="22" t="s">
        <v>69</v>
      </c>
    </row>
    <row r="193" spans="1:17" ht="11.25" x14ac:dyDescent="0.2">
      <c r="A193" s="22">
        <v>9</v>
      </c>
      <c r="B193" s="46" t="s">
        <v>155</v>
      </c>
      <c r="C193" s="64" t="s">
        <v>156</v>
      </c>
      <c r="D193" s="64"/>
      <c r="E193" s="64"/>
      <c r="F193" s="50" t="s">
        <v>36</v>
      </c>
      <c r="G193" s="51">
        <v>2</v>
      </c>
      <c r="H193" s="52"/>
      <c r="I193" s="53"/>
      <c r="J193" s="54">
        <f>IF(AND(G193= "",H193= ""), 0, ROUND(ROUND(I193, 2) * ROUND(IF(H193="",G193,H193),  0), 2))</f>
        <v>0</v>
      </c>
      <c r="M193" s="49">
        <v>0.2</v>
      </c>
      <c r="Q193" s="22">
        <v>1355</v>
      </c>
    </row>
    <row r="194" spans="1:17" ht="45" customHeight="1" x14ac:dyDescent="0.2">
      <c r="A194" s="22" t="s">
        <v>83</v>
      </c>
      <c r="B194" s="55"/>
      <c r="C194" s="65" t="s">
        <v>157</v>
      </c>
      <c r="D194" s="65"/>
      <c r="E194" s="65"/>
      <c r="F194" s="65"/>
      <c r="G194" s="65"/>
      <c r="H194" s="65"/>
      <c r="I194" s="65"/>
      <c r="J194" s="55"/>
    </row>
    <row r="195" spans="1:17" ht="15" hidden="1" customHeight="1" x14ac:dyDescent="0.2">
      <c r="A195" s="22" t="s">
        <v>85</v>
      </c>
      <c r="C195" s="22" t="s">
        <v>94</v>
      </c>
    </row>
    <row r="196" spans="1:17" ht="15" hidden="1" customHeight="1" x14ac:dyDescent="0.2">
      <c r="A196" s="22" t="s">
        <v>87</v>
      </c>
    </row>
    <row r="197" spans="1:17" ht="15" hidden="1" customHeight="1" x14ac:dyDescent="0.2">
      <c r="A197" s="22" t="s">
        <v>70</v>
      </c>
    </row>
    <row r="198" spans="1:17" ht="12" x14ac:dyDescent="0.2">
      <c r="A198" s="22">
        <v>8</v>
      </c>
      <c r="B198" s="46" t="s">
        <v>158</v>
      </c>
      <c r="C198" s="62" t="s">
        <v>159</v>
      </c>
      <c r="D198" s="62"/>
      <c r="E198" s="62"/>
      <c r="J198" s="47"/>
    </row>
    <row r="199" spans="1:17" ht="15" hidden="1" customHeight="1" x14ac:dyDescent="0.2">
      <c r="A199" s="22" t="s">
        <v>69</v>
      </c>
    </row>
    <row r="200" spans="1:17" ht="11.25" x14ac:dyDescent="0.2">
      <c r="A200" s="22">
        <v>9</v>
      </c>
      <c r="B200" s="46" t="s">
        <v>160</v>
      </c>
      <c r="C200" s="64" t="s">
        <v>156</v>
      </c>
      <c r="D200" s="64"/>
      <c r="E200" s="64"/>
      <c r="F200" s="50" t="s">
        <v>36</v>
      </c>
      <c r="G200" s="51">
        <v>2</v>
      </c>
      <c r="H200" s="52"/>
      <c r="I200" s="53"/>
      <c r="J200" s="54">
        <f>IF(AND(G200= "",H200= ""), 0, ROUND(ROUND(I200, 2) * ROUND(IF(H200="",G200,H200),  0), 2))</f>
        <v>0</v>
      </c>
      <c r="M200" s="49">
        <v>0.2</v>
      </c>
      <c r="Q200" s="22">
        <v>1355</v>
      </c>
    </row>
    <row r="201" spans="1:17" ht="45" customHeight="1" x14ac:dyDescent="0.2">
      <c r="A201" s="22" t="s">
        <v>83</v>
      </c>
      <c r="B201" s="55"/>
      <c r="C201" s="65" t="s">
        <v>157</v>
      </c>
      <c r="D201" s="65"/>
      <c r="E201" s="65"/>
      <c r="F201" s="65"/>
      <c r="G201" s="65"/>
      <c r="H201" s="65"/>
      <c r="I201" s="65"/>
      <c r="J201" s="55"/>
    </row>
    <row r="202" spans="1:17" ht="15" hidden="1" customHeight="1" x14ac:dyDescent="0.2">
      <c r="A202" s="22" t="s">
        <v>85</v>
      </c>
      <c r="C202" s="22" t="s">
        <v>94</v>
      </c>
    </row>
    <row r="203" spans="1:17" ht="15" hidden="1" customHeight="1" x14ac:dyDescent="0.2">
      <c r="A203" s="22" t="s">
        <v>87</v>
      </c>
    </row>
    <row r="204" spans="1:17" ht="15" hidden="1" customHeight="1" x14ac:dyDescent="0.2">
      <c r="A204" s="22" t="s">
        <v>70</v>
      </c>
    </row>
    <row r="205" spans="1:17" ht="11.25" x14ac:dyDescent="0.2">
      <c r="A205" s="22">
        <v>9</v>
      </c>
      <c r="B205" s="46" t="s">
        <v>161</v>
      </c>
      <c r="C205" s="64" t="s">
        <v>107</v>
      </c>
      <c r="D205" s="64"/>
      <c r="E205" s="64"/>
      <c r="F205" s="50" t="s">
        <v>36</v>
      </c>
      <c r="G205" s="51">
        <v>2</v>
      </c>
      <c r="H205" s="52"/>
      <c r="I205" s="53"/>
      <c r="J205" s="54">
        <f>IF(AND(G205= "",H205= ""), 0, ROUND(ROUND(I205, 2) * ROUND(IF(H205="",G205,H205),  0), 2))</f>
        <v>0</v>
      </c>
      <c r="M205" s="49">
        <v>0.2</v>
      </c>
      <c r="Q205" s="22">
        <v>1355</v>
      </c>
    </row>
    <row r="206" spans="1:17" ht="15" hidden="1" customHeight="1" x14ac:dyDescent="0.2">
      <c r="A206" s="22" t="s">
        <v>92</v>
      </c>
    </row>
    <row r="207" spans="1:17" ht="33.75" customHeight="1" x14ac:dyDescent="0.2">
      <c r="A207" s="22" t="s">
        <v>83</v>
      </c>
      <c r="B207" s="55"/>
      <c r="C207" s="65" t="s">
        <v>108</v>
      </c>
      <c r="D207" s="65"/>
      <c r="E207" s="65"/>
      <c r="F207" s="65"/>
      <c r="G207" s="65"/>
      <c r="H207" s="65"/>
      <c r="I207" s="65"/>
      <c r="J207" s="55"/>
    </row>
    <row r="208" spans="1:17" ht="15" hidden="1" customHeight="1" x14ac:dyDescent="0.2">
      <c r="A208" s="22" t="s">
        <v>85</v>
      </c>
      <c r="C208" s="22" t="s">
        <v>94</v>
      </c>
    </row>
    <row r="209" spans="1:17" ht="15" hidden="1" customHeight="1" x14ac:dyDescent="0.2">
      <c r="A209" s="22" t="s">
        <v>87</v>
      </c>
    </row>
    <row r="210" spans="1:17" ht="11.25" x14ac:dyDescent="0.2">
      <c r="A210" s="22">
        <v>9</v>
      </c>
      <c r="B210" s="46" t="s">
        <v>162</v>
      </c>
      <c r="C210" s="64" t="s">
        <v>163</v>
      </c>
      <c r="D210" s="64"/>
      <c r="E210" s="64"/>
      <c r="F210" s="50" t="s">
        <v>127</v>
      </c>
      <c r="G210" s="51">
        <v>1</v>
      </c>
      <c r="H210" s="52"/>
      <c r="I210" s="53"/>
      <c r="J210" s="54">
        <f>IF(AND(G210= "",H210= ""), 0, ROUND(ROUND(I210, 2) * ROUND(IF(H210="",G210,H210),  0), 2))</f>
        <v>0</v>
      </c>
      <c r="M210" s="49">
        <v>0.2</v>
      </c>
      <c r="Q210" s="22">
        <v>1355</v>
      </c>
    </row>
    <row r="211" spans="1:17" ht="15" hidden="1" customHeight="1" x14ac:dyDescent="0.2">
      <c r="A211" s="22" t="s">
        <v>92</v>
      </c>
    </row>
    <row r="212" spans="1:17" ht="33.75" customHeight="1" x14ac:dyDescent="0.2">
      <c r="A212" s="22" t="s">
        <v>83</v>
      </c>
      <c r="B212" s="55"/>
      <c r="C212" s="65" t="s">
        <v>164</v>
      </c>
      <c r="D212" s="65"/>
      <c r="E212" s="65"/>
      <c r="F212" s="65"/>
      <c r="G212" s="65"/>
      <c r="H212" s="65"/>
      <c r="I212" s="65"/>
      <c r="J212" s="55"/>
    </row>
    <row r="213" spans="1:17" ht="15" hidden="1" customHeight="1" x14ac:dyDescent="0.2">
      <c r="A213" s="22" t="s">
        <v>85</v>
      </c>
      <c r="C213" s="22" t="s">
        <v>86</v>
      </c>
    </row>
    <row r="214" spans="1:17" ht="15" hidden="1" customHeight="1" x14ac:dyDescent="0.2">
      <c r="A214" s="22" t="s">
        <v>87</v>
      </c>
    </row>
    <row r="215" spans="1:17" ht="12" x14ac:dyDescent="0.2">
      <c r="A215" s="22">
        <v>8</v>
      </c>
      <c r="B215" s="46" t="s">
        <v>165</v>
      </c>
      <c r="C215" s="62" t="s">
        <v>110</v>
      </c>
      <c r="D215" s="62"/>
      <c r="E215" s="62"/>
      <c r="J215" s="47"/>
    </row>
    <row r="216" spans="1:17" ht="15" hidden="1" customHeight="1" x14ac:dyDescent="0.2">
      <c r="A216" s="22" t="s">
        <v>69</v>
      </c>
    </row>
    <row r="217" spans="1:17" ht="11.25" x14ac:dyDescent="0.2">
      <c r="A217" s="22">
        <v>9</v>
      </c>
      <c r="B217" s="46" t="s">
        <v>166</v>
      </c>
      <c r="C217" s="64" t="s">
        <v>167</v>
      </c>
      <c r="D217" s="64"/>
      <c r="E217" s="64"/>
      <c r="F217" s="50" t="s">
        <v>36</v>
      </c>
      <c r="G217" s="51">
        <v>1</v>
      </c>
      <c r="H217" s="52"/>
      <c r="I217" s="53"/>
      <c r="J217" s="54">
        <f>IF(AND(G217= "",H217= ""), 0, ROUND(ROUND(I217, 2) * ROUND(IF(H217="",G217,H217),  0), 2))</f>
        <v>0</v>
      </c>
      <c r="M217" s="49">
        <v>0.2</v>
      </c>
      <c r="Q217" s="22">
        <v>1355</v>
      </c>
    </row>
    <row r="218" spans="1:17" ht="33.75" customHeight="1" x14ac:dyDescent="0.2">
      <c r="A218" s="22" t="s">
        <v>83</v>
      </c>
      <c r="B218" s="55"/>
      <c r="C218" s="65" t="s">
        <v>168</v>
      </c>
      <c r="D218" s="65"/>
      <c r="E218" s="65"/>
      <c r="F218" s="65"/>
      <c r="G218" s="65"/>
      <c r="H218" s="65"/>
      <c r="I218" s="65"/>
      <c r="J218" s="55"/>
    </row>
    <row r="219" spans="1:17" ht="15" hidden="1" customHeight="1" x14ac:dyDescent="0.2">
      <c r="A219" s="22" t="s">
        <v>85</v>
      </c>
      <c r="C219" s="22" t="s">
        <v>86</v>
      </c>
    </row>
    <row r="220" spans="1:17" ht="15" hidden="1" customHeight="1" x14ac:dyDescent="0.2">
      <c r="A220" s="22" t="s">
        <v>87</v>
      </c>
    </row>
    <row r="221" spans="1:17" ht="11.25" x14ac:dyDescent="0.2">
      <c r="A221" s="22">
        <v>9</v>
      </c>
      <c r="B221" s="46" t="s">
        <v>169</v>
      </c>
      <c r="C221" s="64" t="s">
        <v>170</v>
      </c>
      <c r="D221" s="64"/>
      <c r="E221" s="64"/>
      <c r="F221" s="50" t="s">
        <v>36</v>
      </c>
      <c r="G221" s="51">
        <v>1</v>
      </c>
      <c r="H221" s="52"/>
      <c r="I221" s="53"/>
      <c r="J221" s="54">
        <f>IF(AND(G221= "",H221= ""), 0, ROUND(ROUND(I221, 2) * ROUND(IF(H221="",G221,H221),  0), 2))</f>
        <v>0</v>
      </c>
      <c r="M221" s="49">
        <v>0.2</v>
      </c>
      <c r="Q221" s="22">
        <v>1355</v>
      </c>
    </row>
    <row r="222" spans="1:17" ht="33.75" customHeight="1" x14ac:dyDescent="0.2">
      <c r="A222" s="22" t="s">
        <v>83</v>
      </c>
      <c r="B222" s="55"/>
      <c r="C222" s="65" t="s">
        <v>171</v>
      </c>
      <c r="D222" s="65"/>
      <c r="E222" s="65"/>
      <c r="F222" s="65"/>
      <c r="G222" s="65"/>
      <c r="H222" s="65"/>
      <c r="I222" s="65"/>
      <c r="J222" s="55"/>
    </row>
    <row r="223" spans="1:17" ht="15" hidden="1" customHeight="1" x14ac:dyDescent="0.2">
      <c r="A223" s="22" t="s">
        <v>85</v>
      </c>
      <c r="C223" s="22" t="s">
        <v>86</v>
      </c>
    </row>
    <row r="224" spans="1:17" ht="15" hidden="1" customHeight="1" x14ac:dyDescent="0.2">
      <c r="A224" s="22" t="s">
        <v>87</v>
      </c>
    </row>
    <row r="225" spans="1:17" ht="11.25" x14ac:dyDescent="0.2">
      <c r="A225" s="22">
        <v>9</v>
      </c>
      <c r="B225" s="46" t="s">
        <v>172</v>
      </c>
      <c r="C225" s="64" t="s">
        <v>173</v>
      </c>
      <c r="D225" s="64"/>
      <c r="E225" s="64"/>
      <c r="F225" s="50" t="s">
        <v>36</v>
      </c>
      <c r="G225" s="51">
        <v>1</v>
      </c>
      <c r="H225" s="52"/>
      <c r="I225" s="53"/>
      <c r="J225" s="54">
        <f>IF(AND(G225= "",H225= ""), 0, ROUND(ROUND(I225, 2) * ROUND(IF(H225="",G225,H225),  0), 2))</f>
        <v>0</v>
      </c>
      <c r="M225" s="49">
        <v>0.2</v>
      </c>
      <c r="Q225" s="22">
        <v>1355</v>
      </c>
    </row>
    <row r="226" spans="1:17" ht="33.75" customHeight="1" x14ac:dyDescent="0.2">
      <c r="A226" s="22" t="s">
        <v>83</v>
      </c>
      <c r="B226" s="55"/>
      <c r="C226" s="65" t="s">
        <v>174</v>
      </c>
      <c r="D226" s="65"/>
      <c r="E226" s="65"/>
      <c r="F226" s="65"/>
      <c r="G226" s="65"/>
      <c r="H226" s="65"/>
      <c r="I226" s="65"/>
      <c r="J226" s="55"/>
    </row>
    <row r="227" spans="1:17" ht="15" hidden="1" customHeight="1" x14ac:dyDescent="0.2">
      <c r="A227" s="22" t="s">
        <v>85</v>
      </c>
      <c r="C227" s="22" t="s">
        <v>86</v>
      </c>
    </row>
    <row r="228" spans="1:17" ht="15" hidden="1" customHeight="1" x14ac:dyDescent="0.2">
      <c r="A228" s="22" t="s">
        <v>87</v>
      </c>
    </row>
    <row r="229" spans="1:17" ht="11.25" x14ac:dyDescent="0.2">
      <c r="A229" s="22">
        <v>9</v>
      </c>
      <c r="B229" s="46" t="s">
        <v>175</v>
      </c>
      <c r="C229" s="64" t="s">
        <v>176</v>
      </c>
      <c r="D229" s="64"/>
      <c r="E229" s="64"/>
      <c r="F229" s="50" t="s">
        <v>36</v>
      </c>
      <c r="G229" s="51">
        <v>1</v>
      </c>
      <c r="H229" s="52"/>
      <c r="I229" s="53"/>
      <c r="J229" s="54">
        <f>IF(AND(G229= "",H229= ""), 0, ROUND(ROUND(I229, 2) * ROUND(IF(H229="",G229,H229),  0), 2))</f>
        <v>0</v>
      </c>
      <c r="M229" s="49">
        <v>0.2</v>
      </c>
      <c r="Q229" s="22">
        <v>1355</v>
      </c>
    </row>
    <row r="230" spans="1:17" ht="33.75" customHeight="1" x14ac:dyDescent="0.2">
      <c r="A230" s="22" t="s">
        <v>83</v>
      </c>
      <c r="B230" s="55"/>
      <c r="C230" s="65" t="s">
        <v>177</v>
      </c>
      <c r="D230" s="65"/>
      <c r="E230" s="65"/>
      <c r="F230" s="65"/>
      <c r="G230" s="65"/>
      <c r="H230" s="65"/>
      <c r="I230" s="65"/>
      <c r="J230" s="55"/>
    </row>
    <row r="231" spans="1:17" ht="15" hidden="1" customHeight="1" x14ac:dyDescent="0.2">
      <c r="A231" s="22" t="s">
        <v>85</v>
      </c>
      <c r="C231" s="22" t="s">
        <v>86</v>
      </c>
    </row>
    <row r="232" spans="1:17" ht="15" hidden="1" customHeight="1" x14ac:dyDescent="0.2">
      <c r="A232" s="22" t="s">
        <v>87</v>
      </c>
    </row>
    <row r="233" spans="1:17" ht="15" hidden="1" customHeight="1" x14ac:dyDescent="0.2">
      <c r="A233" s="22" t="s">
        <v>70</v>
      </c>
    </row>
    <row r="234" spans="1:17" ht="11.25" x14ac:dyDescent="0.2">
      <c r="A234" s="22">
        <v>9</v>
      </c>
      <c r="B234" s="46" t="s">
        <v>178</v>
      </c>
      <c r="C234" s="64" t="s">
        <v>179</v>
      </c>
      <c r="D234" s="64"/>
      <c r="E234" s="64"/>
      <c r="F234" s="50" t="s">
        <v>36</v>
      </c>
      <c r="G234" s="51">
        <v>2</v>
      </c>
      <c r="H234" s="52"/>
      <c r="I234" s="53"/>
      <c r="J234" s="54">
        <f>IF(AND(G234= "",H234= ""), 0, ROUND(ROUND(I234, 2) * ROUND(IF(H234="",G234,H234),  0), 2))</f>
        <v>0</v>
      </c>
      <c r="M234" s="49">
        <v>0.2</v>
      </c>
      <c r="Q234" s="22">
        <v>1355</v>
      </c>
    </row>
    <row r="235" spans="1:17" ht="15" hidden="1" customHeight="1" x14ac:dyDescent="0.2">
      <c r="A235" s="22" t="s">
        <v>92</v>
      </c>
    </row>
    <row r="236" spans="1:17" ht="33.75" customHeight="1" x14ac:dyDescent="0.2">
      <c r="A236" s="22" t="s">
        <v>83</v>
      </c>
      <c r="B236" s="55"/>
      <c r="C236" s="65" t="s">
        <v>180</v>
      </c>
      <c r="D236" s="65"/>
      <c r="E236" s="65"/>
      <c r="F236" s="65"/>
      <c r="G236" s="65"/>
      <c r="H236" s="65"/>
      <c r="I236" s="65"/>
      <c r="J236" s="55"/>
    </row>
    <row r="237" spans="1:17" ht="15" hidden="1" customHeight="1" x14ac:dyDescent="0.2">
      <c r="A237" s="22" t="s">
        <v>85</v>
      </c>
      <c r="C237" s="22" t="s">
        <v>94</v>
      </c>
    </row>
    <row r="238" spans="1:17" ht="15" hidden="1" customHeight="1" x14ac:dyDescent="0.2">
      <c r="A238" s="22" t="s">
        <v>87</v>
      </c>
    </row>
    <row r="239" spans="1:17" ht="11.25" x14ac:dyDescent="0.2">
      <c r="A239" s="22">
        <v>9</v>
      </c>
      <c r="B239" s="46" t="s">
        <v>181</v>
      </c>
      <c r="C239" s="64" t="s">
        <v>182</v>
      </c>
      <c r="D239" s="64"/>
      <c r="E239" s="64"/>
      <c r="F239" s="50" t="s">
        <v>36</v>
      </c>
      <c r="G239" s="51">
        <v>4</v>
      </c>
      <c r="H239" s="52"/>
      <c r="I239" s="53"/>
      <c r="J239" s="54">
        <f>IF(AND(G239= "",H239= ""), 0, ROUND(ROUND(I239, 2) * ROUND(IF(H239="",G239,H239),  0), 2))</f>
        <v>0</v>
      </c>
      <c r="M239" s="49">
        <v>0.2</v>
      </c>
      <c r="Q239" s="22">
        <v>1355</v>
      </c>
    </row>
    <row r="240" spans="1:17" ht="15" hidden="1" customHeight="1" x14ac:dyDescent="0.2">
      <c r="A240" s="22" t="s">
        <v>92</v>
      </c>
    </row>
    <row r="241" spans="1:17" ht="33.75" customHeight="1" x14ac:dyDescent="0.2">
      <c r="A241" s="22" t="s">
        <v>83</v>
      </c>
      <c r="B241" s="55"/>
      <c r="C241" s="65" t="s">
        <v>183</v>
      </c>
      <c r="D241" s="65"/>
      <c r="E241" s="65"/>
      <c r="F241" s="65"/>
      <c r="G241" s="65"/>
      <c r="H241" s="65"/>
      <c r="I241" s="65"/>
      <c r="J241" s="55"/>
    </row>
    <row r="242" spans="1:17" ht="15" hidden="1" customHeight="1" x14ac:dyDescent="0.2">
      <c r="A242" s="22" t="s">
        <v>85</v>
      </c>
      <c r="C242" s="22" t="s">
        <v>153</v>
      </c>
    </row>
    <row r="243" spans="1:17" ht="15" hidden="1" customHeight="1" x14ac:dyDescent="0.2">
      <c r="A243" s="22" t="s">
        <v>87</v>
      </c>
    </row>
    <row r="244" spans="1:17" ht="11.25" x14ac:dyDescent="0.2">
      <c r="A244" s="22">
        <v>9</v>
      </c>
      <c r="B244" s="46" t="s">
        <v>184</v>
      </c>
      <c r="C244" s="64" t="s">
        <v>185</v>
      </c>
      <c r="D244" s="64"/>
      <c r="E244" s="64"/>
      <c r="F244" s="50" t="s">
        <v>36</v>
      </c>
      <c r="G244" s="51">
        <v>9</v>
      </c>
      <c r="H244" s="52"/>
      <c r="I244" s="53"/>
      <c r="J244" s="54">
        <f>IF(AND(G244= "",H244= ""), 0, ROUND(ROUND(I244, 2) * ROUND(IF(H244="",G244,H244),  0), 2))</f>
        <v>0</v>
      </c>
      <c r="M244" s="49">
        <v>0.2</v>
      </c>
      <c r="Q244" s="22">
        <v>1355</v>
      </c>
    </row>
    <row r="245" spans="1:17" ht="15" hidden="1" customHeight="1" x14ac:dyDescent="0.2">
      <c r="A245" s="22" t="s">
        <v>92</v>
      </c>
    </row>
    <row r="246" spans="1:17" ht="33.75" customHeight="1" x14ac:dyDescent="0.2">
      <c r="A246" s="22" t="s">
        <v>83</v>
      </c>
      <c r="B246" s="55"/>
      <c r="C246" s="65" t="s">
        <v>186</v>
      </c>
      <c r="D246" s="65"/>
      <c r="E246" s="65"/>
      <c r="F246" s="65"/>
      <c r="G246" s="65"/>
      <c r="H246" s="65"/>
      <c r="I246" s="65"/>
      <c r="J246" s="55"/>
    </row>
    <row r="247" spans="1:17" ht="15" hidden="1" customHeight="1" x14ac:dyDescent="0.2">
      <c r="A247" s="22" t="s">
        <v>85</v>
      </c>
      <c r="C247" s="22" t="s">
        <v>187</v>
      </c>
    </row>
    <row r="248" spans="1:17" ht="15" hidden="1" customHeight="1" x14ac:dyDescent="0.2">
      <c r="A248" s="22" t="s">
        <v>87</v>
      </c>
    </row>
    <row r="249" spans="1:17" ht="11.25" x14ac:dyDescent="0.2">
      <c r="A249" s="22">
        <v>9</v>
      </c>
      <c r="B249" s="46" t="s">
        <v>188</v>
      </c>
      <c r="C249" s="64" t="s">
        <v>189</v>
      </c>
      <c r="D249" s="64"/>
      <c r="E249" s="64"/>
      <c r="F249" s="50" t="s">
        <v>116</v>
      </c>
      <c r="G249" s="56">
        <v>2</v>
      </c>
      <c r="H249" s="52"/>
      <c r="I249" s="53"/>
      <c r="J249" s="54">
        <f>IF(AND(G249= "",H249= ""), 0, ROUND(ROUND(I249, 2) * ROUND(IF(H249="",G249,H249),  2), 2))</f>
        <v>0</v>
      </c>
      <c r="M249" s="49">
        <v>0.2</v>
      </c>
      <c r="Q249" s="22">
        <v>1355</v>
      </c>
    </row>
    <row r="250" spans="1:17" ht="15" hidden="1" customHeight="1" x14ac:dyDescent="0.2">
      <c r="A250" s="22" t="s">
        <v>92</v>
      </c>
    </row>
    <row r="251" spans="1:17" ht="33.75" customHeight="1" x14ac:dyDescent="0.2">
      <c r="A251" s="22" t="s">
        <v>83</v>
      </c>
      <c r="B251" s="55"/>
      <c r="C251" s="65" t="s">
        <v>190</v>
      </c>
      <c r="D251" s="65"/>
      <c r="E251" s="65"/>
      <c r="F251" s="65"/>
      <c r="G251" s="65"/>
      <c r="H251" s="65"/>
      <c r="I251" s="65"/>
      <c r="J251" s="55"/>
    </row>
    <row r="252" spans="1:17" ht="15" hidden="1" customHeight="1" x14ac:dyDescent="0.2">
      <c r="A252" s="22" t="s">
        <v>85</v>
      </c>
      <c r="C252" s="22" t="s">
        <v>191</v>
      </c>
    </row>
    <row r="253" spans="1:17" ht="15" hidden="1" customHeight="1" x14ac:dyDescent="0.2">
      <c r="A253" s="22" t="s">
        <v>87</v>
      </c>
    </row>
    <row r="254" spans="1:17" ht="11.25" x14ac:dyDescent="0.2">
      <c r="A254" s="22">
        <v>9</v>
      </c>
      <c r="B254" s="46" t="s">
        <v>192</v>
      </c>
      <c r="C254" s="64" t="s">
        <v>115</v>
      </c>
      <c r="D254" s="64"/>
      <c r="E254" s="64"/>
      <c r="F254" s="50" t="s">
        <v>116</v>
      </c>
      <c r="G254" s="56">
        <v>55</v>
      </c>
      <c r="H254" s="52"/>
      <c r="I254" s="53"/>
      <c r="J254" s="54">
        <f>IF(AND(G254= "",H254= ""), 0, ROUND(ROUND(I254, 2) * ROUND(IF(H254="",G254,H254),  2), 2))</f>
        <v>0</v>
      </c>
      <c r="M254" s="49">
        <v>0.2</v>
      </c>
      <c r="Q254" s="22">
        <v>1355</v>
      </c>
    </row>
    <row r="255" spans="1:17" ht="15" hidden="1" customHeight="1" x14ac:dyDescent="0.2">
      <c r="A255" s="22" t="s">
        <v>92</v>
      </c>
    </row>
    <row r="256" spans="1:17" ht="33.75" customHeight="1" x14ac:dyDescent="0.2">
      <c r="A256" s="22" t="s">
        <v>83</v>
      </c>
      <c r="B256" s="55"/>
      <c r="C256" s="65" t="s">
        <v>193</v>
      </c>
      <c r="D256" s="65"/>
      <c r="E256" s="65"/>
      <c r="F256" s="65"/>
      <c r="G256" s="65"/>
      <c r="H256" s="65"/>
      <c r="I256" s="65"/>
      <c r="J256" s="55"/>
    </row>
    <row r="257" spans="1:17" ht="15" hidden="1" customHeight="1" x14ac:dyDescent="0.2">
      <c r="A257" s="22" t="s">
        <v>118</v>
      </c>
      <c r="C257" s="22" t="s">
        <v>194</v>
      </c>
    </row>
    <row r="258" spans="1:17" ht="15" hidden="1" customHeight="1" x14ac:dyDescent="0.2">
      <c r="A258" s="22" t="s">
        <v>118</v>
      </c>
      <c r="C258" s="22" t="s">
        <v>195</v>
      </c>
    </row>
    <row r="259" spans="1:17" ht="15" hidden="1" customHeight="1" x14ac:dyDescent="0.2">
      <c r="A259" s="22" t="s">
        <v>85</v>
      </c>
      <c r="C259" s="22" t="s">
        <v>120</v>
      </c>
    </row>
    <row r="260" spans="1:17" ht="15" hidden="1" customHeight="1" x14ac:dyDescent="0.2">
      <c r="A260" s="22" t="s">
        <v>87</v>
      </c>
    </row>
    <row r="261" spans="1:17" ht="11.25" x14ac:dyDescent="0.2">
      <c r="A261" s="22">
        <v>9</v>
      </c>
      <c r="B261" s="46" t="s">
        <v>196</v>
      </c>
      <c r="C261" s="64" t="s">
        <v>197</v>
      </c>
      <c r="D261" s="64"/>
      <c r="E261" s="64"/>
      <c r="F261" s="50" t="s">
        <v>116</v>
      </c>
      <c r="G261" s="56">
        <v>5</v>
      </c>
      <c r="H261" s="52"/>
      <c r="I261" s="53"/>
      <c r="J261" s="54">
        <f>IF(AND(G261= "",H261= ""), 0, ROUND(ROUND(I261, 2) * ROUND(IF(H261="",G261,H261),  2), 2))</f>
        <v>0</v>
      </c>
      <c r="M261" s="49">
        <v>0.2</v>
      </c>
      <c r="Q261" s="22">
        <v>1355</v>
      </c>
    </row>
    <row r="262" spans="1:17" ht="15" hidden="1" customHeight="1" x14ac:dyDescent="0.2">
      <c r="A262" s="22" t="s">
        <v>92</v>
      </c>
    </row>
    <row r="263" spans="1:17" ht="33.75" customHeight="1" x14ac:dyDescent="0.2">
      <c r="A263" s="22" t="s">
        <v>83</v>
      </c>
      <c r="B263" s="55"/>
      <c r="C263" s="65" t="s">
        <v>198</v>
      </c>
      <c r="D263" s="65"/>
      <c r="E263" s="65"/>
      <c r="F263" s="65"/>
      <c r="G263" s="65"/>
      <c r="H263" s="65"/>
      <c r="I263" s="65"/>
      <c r="J263" s="55"/>
    </row>
    <row r="264" spans="1:17" ht="15" hidden="1" customHeight="1" x14ac:dyDescent="0.2">
      <c r="A264" s="22" t="s">
        <v>118</v>
      </c>
      <c r="C264" s="22" t="s">
        <v>199</v>
      </c>
    </row>
    <row r="265" spans="1:17" ht="15" hidden="1" customHeight="1" x14ac:dyDescent="0.2">
      <c r="A265" s="22" t="s">
        <v>85</v>
      </c>
      <c r="C265" s="22" t="s">
        <v>120</v>
      </c>
    </row>
    <row r="266" spans="1:17" ht="15" hidden="1" customHeight="1" x14ac:dyDescent="0.2">
      <c r="A266" s="22" t="s">
        <v>87</v>
      </c>
    </row>
    <row r="267" spans="1:17" ht="11.25" x14ac:dyDescent="0.2">
      <c r="A267" s="22">
        <v>9</v>
      </c>
      <c r="B267" s="46" t="s">
        <v>200</v>
      </c>
      <c r="C267" s="64" t="s">
        <v>201</v>
      </c>
      <c r="D267" s="64"/>
      <c r="E267" s="64"/>
      <c r="F267" s="50" t="s">
        <v>35</v>
      </c>
      <c r="G267" s="56">
        <v>10</v>
      </c>
      <c r="H267" s="52"/>
      <c r="I267" s="53"/>
      <c r="J267" s="54">
        <f>IF(AND(G267= "",H267= ""), 0, ROUND(ROUND(I267, 2) * ROUND(IF(H267="",G267,H267),  2), 2))</f>
        <v>0</v>
      </c>
      <c r="M267" s="49">
        <v>0.2</v>
      </c>
      <c r="Q267" s="22">
        <v>1355</v>
      </c>
    </row>
    <row r="268" spans="1:17" ht="15" hidden="1" customHeight="1" x14ac:dyDescent="0.2">
      <c r="A268" s="22" t="s">
        <v>92</v>
      </c>
    </row>
    <row r="269" spans="1:17" ht="45" customHeight="1" x14ac:dyDescent="0.2">
      <c r="A269" s="22" t="s">
        <v>83</v>
      </c>
      <c r="B269" s="55"/>
      <c r="C269" s="65" t="s">
        <v>202</v>
      </c>
      <c r="D269" s="65"/>
      <c r="E269" s="65"/>
      <c r="F269" s="65"/>
      <c r="G269" s="65"/>
      <c r="H269" s="65"/>
      <c r="I269" s="65"/>
      <c r="J269" s="55"/>
    </row>
    <row r="270" spans="1:17" ht="15" hidden="1" customHeight="1" x14ac:dyDescent="0.2">
      <c r="A270" s="22" t="s">
        <v>85</v>
      </c>
      <c r="C270" s="22" t="s">
        <v>203</v>
      </c>
    </row>
    <row r="271" spans="1:17" ht="15" hidden="1" customHeight="1" x14ac:dyDescent="0.2">
      <c r="A271" s="22" t="s">
        <v>87</v>
      </c>
    </row>
    <row r="272" spans="1:17" ht="11.25" x14ac:dyDescent="0.2">
      <c r="A272" s="22">
        <v>9</v>
      </c>
      <c r="B272" s="46" t="s">
        <v>204</v>
      </c>
      <c r="C272" s="64" t="s">
        <v>205</v>
      </c>
      <c r="D272" s="64"/>
      <c r="E272" s="64"/>
      <c r="F272" s="50" t="s">
        <v>127</v>
      </c>
      <c r="G272" s="51">
        <v>1</v>
      </c>
      <c r="H272" s="52"/>
      <c r="I272" s="53"/>
      <c r="J272" s="54">
        <f>IF(AND(G272= "",H272= ""), 0, ROUND(ROUND(I272, 2) * ROUND(IF(H272="",G272,H272),  0), 2))</f>
        <v>0</v>
      </c>
      <c r="M272" s="49">
        <v>0.2</v>
      </c>
      <c r="Q272" s="22">
        <v>1355</v>
      </c>
    </row>
    <row r="273" spans="1:17" ht="15" hidden="1" customHeight="1" x14ac:dyDescent="0.2">
      <c r="A273" s="22" t="s">
        <v>92</v>
      </c>
    </row>
    <row r="274" spans="1:17" ht="15" hidden="1" customHeight="1" x14ac:dyDescent="0.2">
      <c r="A274" s="22" t="s">
        <v>92</v>
      </c>
    </row>
    <row r="275" spans="1:17" ht="33.75" customHeight="1" x14ac:dyDescent="0.2">
      <c r="A275" s="22" t="s">
        <v>83</v>
      </c>
      <c r="B275" s="55"/>
      <c r="C275" s="65" t="s">
        <v>206</v>
      </c>
      <c r="D275" s="65"/>
      <c r="E275" s="65"/>
      <c r="F275" s="65"/>
      <c r="G275" s="65"/>
      <c r="H275" s="65"/>
      <c r="I275" s="65"/>
      <c r="J275" s="55"/>
    </row>
    <row r="276" spans="1:17" ht="15" hidden="1" customHeight="1" x14ac:dyDescent="0.2">
      <c r="A276" s="22" t="s">
        <v>85</v>
      </c>
      <c r="C276" s="22" t="s">
        <v>86</v>
      </c>
    </row>
    <row r="277" spans="1:17" ht="15" hidden="1" customHeight="1" x14ac:dyDescent="0.2">
      <c r="A277" s="22" t="s">
        <v>87</v>
      </c>
    </row>
    <row r="278" spans="1:17" ht="11.25" x14ac:dyDescent="0.2">
      <c r="A278" s="22">
        <v>9</v>
      </c>
      <c r="B278" s="46" t="s">
        <v>207</v>
      </c>
      <c r="C278" s="64" t="s">
        <v>208</v>
      </c>
      <c r="D278" s="64"/>
      <c r="E278" s="64"/>
      <c r="F278" s="50" t="s">
        <v>127</v>
      </c>
      <c r="G278" s="51">
        <v>1</v>
      </c>
      <c r="H278" s="52"/>
      <c r="I278" s="53"/>
      <c r="J278" s="54">
        <f>IF(AND(G278= "",H278= ""), 0, ROUND(ROUND(I278, 2) * ROUND(IF(H278="",G278,H278),  0), 2))</f>
        <v>0</v>
      </c>
      <c r="M278" s="49">
        <v>0.2</v>
      </c>
      <c r="Q278" s="22">
        <v>1355</v>
      </c>
    </row>
    <row r="279" spans="1:17" ht="15" hidden="1" customHeight="1" x14ac:dyDescent="0.2">
      <c r="A279" s="22" t="s">
        <v>92</v>
      </c>
    </row>
    <row r="280" spans="1:17" ht="15" hidden="1" customHeight="1" x14ac:dyDescent="0.2">
      <c r="A280" s="22" t="s">
        <v>92</v>
      </c>
    </row>
    <row r="281" spans="1:17" ht="33.75" customHeight="1" x14ac:dyDescent="0.2">
      <c r="A281" s="22" t="s">
        <v>83</v>
      </c>
      <c r="B281" s="55"/>
      <c r="C281" s="65" t="s">
        <v>206</v>
      </c>
      <c r="D281" s="65"/>
      <c r="E281" s="65"/>
      <c r="F281" s="65"/>
      <c r="G281" s="65"/>
      <c r="H281" s="65"/>
      <c r="I281" s="65"/>
      <c r="J281" s="55"/>
    </row>
    <row r="282" spans="1:17" ht="15" hidden="1" customHeight="1" x14ac:dyDescent="0.2">
      <c r="A282" s="22" t="s">
        <v>85</v>
      </c>
      <c r="C282" s="22" t="s">
        <v>86</v>
      </c>
    </row>
    <row r="283" spans="1:17" ht="15" hidden="1" customHeight="1" x14ac:dyDescent="0.2">
      <c r="A283" s="22" t="s">
        <v>87</v>
      </c>
    </row>
    <row r="284" spans="1:17" ht="11.25" x14ac:dyDescent="0.2">
      <c r="A284" s="22">
        <v>9</v>
      </c>
      <c r="B284" s="46" t="s">
        <v>209</v>
      </c>
      <c r="C284" s="64" t="s">
        <v>210</v>
      </c>
      <c r="D284" s="64"/>
      <c r="E284" s="64"/>
      <c r="F284" s="50" t="s">
        <v>127</v>
      </c>
      <c r="G284" s="51">
        <v>1</v>
      </c>
      <c r="H284" s="52"/>
      <c r="I284" s="53"/>
      <c r="J284" s="54">
        <f>IF(AND(G284= "",H284= ""), 0, ROUND(ROUND(I284, 2) * ROUND(IF(H284="",G284,H284),  0), 2))</f>
        <v>0</v>
      </c>
      <c r="M284" s="49">
        <v>0.2</v>
      </c>
      <c r="Q284" s="22">
        <v>1355</v>
      </c>
    </row>
    <row r="285" spans="1:17" ht="15" hidden="1" customHeight="1" x14ac:dyDescent="0.2">
      <c r="A285" s="22" t="s">
        <v>92</v>
      </c>
    </row>
    <row r="286" spans="1:17" ht="15" hidden="1" customHeight="1" x14ac:dyDescent="0.2">
      <c r="A286" s="22" t="s">
        <v>92</v>
      </c>
    </row>
    <row r="287" spans="1:17" ht="33.75" customHeight="1" x14ac:dyDescent="0.2">
      <c r="A287" s="22" t="s">
        <v>83</v>
      </c>
      <c r="B287" s="55"/>
      <c r="C287" s="65" t="s">
        <v>206</v>
      </c>
      <c r="D287" s="65"/>
      <c r="E287" s="65"/>
      <c r="F287" s="65"/>
      <c r="G287" s="65"/>
      <c r="H287" s="65"/>
      <c r="I287" s="65"/>
      <c r="J287" s="55"/>
    </row>
    <row r="288" spans="1:17" ht="15" hidden="1" customHeight="1" x14ac:dyDescent="0.2">
      <c r="A288" s="22" t="s">
        <v>85</v>
      </c>
      <c r="C288" s="22" t="s">
        <v>86</v>
      </c>
    </row>
    <row r="289" spans="1:17" ht="15" hidden="1" customHeight="1" x14ac:dyDescent="0.2">
      <c r="A289" s="22" t="s">
        <v>87</v>
      </c>
    </row>
    <row r="290" spans="1:17" ht="11.25" x14ac:dyDescent="0.2">
      <c r="A290" s="22">
        <v>9</v>
      </c>
      <c r="B290" s="46" t="s">
        <v>211</v>
      </c>
      <c r="C290" s="64" t="s">
        <v>130</v>
      </c>
      <c r="D290" s="64"/>
      <c r="E290" s="64"/>
      <c r="F290" s="50" t="s">
        <v>127</v>
      </c>
      <c r="G290" s="51">
        <v>1</v>
      </c>
      <c r="H290" s="52"/>
      <c r="I290" s="53"/>
      <c r="J290" s="54">
        <f>IF(AND(G290= "",H290= ""), 0, ROUND(ROUND(I290, 2) * ROUND(IF(H290="",G290,H290),  0), 2))</f>
        <v>0</v>
      </c>
      <c r="M290" s="49">
        <v>0.2</v>
      </c>
      <c r="Q290" s="22">
        <v>1355</v>
      </c>
    </row>
    <row r="291" spans="1:17" ht="15" hidden="1" customHeight="1" x14ac:dyDescent="0.2">
      <c r="A291" s="22" t="s">
        <v>92</v>
      </c>
    </row>
    <row r="292" spans="1:17" ht="33.75" customHeight="1" x14ac:dyDescent="0.2">
      <c r="A292" s="22" t="s">
        <v>83</v>
      </c>
      <c r="B292" s="55"/>
      <c r="C292" s="65" t="s">
        <v>212</v>
      </c>
      <c r="D292" s="65"/>
      <c r="E292" s="65"/>
      <c r="F292" s="65"/>
      <c r="G292" s="65"/>
      <c r="H292" s="65"/>
      <c r="I292" s="65"/>
      <c r="J292" s="55"/>
    </row>
    <row r="293" spans="1:17" ht="15" hidden="1" customHeight="1" x14ac:dyDescent="0.2">
      <c r="A293" s="22" t="s">
        <v>85</v>
      </c>
      <c r="C293" s="22" t="s">
        <v>86</v>
      </c>
    </row>
    <row r="294" spans="1:17" ht="15" hidden="1" customHeight="1" x14ac:dyDescent="0.2">
      <c r="A294" s="22" t="s">
        <v>87</v>
      </c>
    </row>
    <row r="295" spans="1:17" ht="15" customHeight="1" x14ac:dyDescent="0.2">
      <c r="A295" s="22" t="s">
        <v>132</v>
      </c>
      <c r="B295" s="57"/>
      <c r="C295" s="69"/>
      <c r="D295" s="69"/>
      <c r="E295" s="69"/>
      <c r="J295" s="58"/>
    </row>
    <row r="296" spans="1:17" ht="12.75" x14ac:dyDescent="0.2">
      <c r="B296" s="57"/>
      <c r="C296" s="72" t="s">
        <v>135</v>
      </c>
      <c r="D296" s="72"/>
      <c r="E296" s="72"/>
      <c r="F296" s="70"/>
      <c r="G296" s="70"/>
      <c r="H296" s="70"/>
      <c r="I296" s="70"/>
      <c r="J296" s="71"/>
    </row>
    <row r="297" spans="1:17" ht="15" customHeight="1" x14ac:dyDescent="0.2">
      <c r="B297" s="57"/>
      <c r="C297" s="69"/>
      <c r="D297" s="69"/>
      <c r="E297" s="69"/>
      <c r="F297" s="69"/>
      <c r="G297" s="69"/>
      <c r="H297" s="69"/>
      <c r="I297" s="69"/>
      <c r="J297" s="73"/>
    </row>
    <row r="298" spans="1:17" ht="15" customHeight="1" x14ac:dyDescent="0.2">
      <c r="B298" s="57"/>
      <c r="C298" s="74" t="s">
        <v>133</v>
      </c>
      <c r="D298" s="74"/>
      <c r="E298" s="74"/>
      <c r="F298" s="75">
        <f>SUMIF(K155:K295, IF(K154="","",K154), J155:J295)</f>
        <v>0</v>
      </c>
      <c r="G298" s="75"/>
      <c r="H298" s="75"/>
      <c r="I298" s="75"/>
      <c r="J298" s="76"/>
    </row>
    <row r="299" spans="1:17" ht="31.5" customHeight="1" x14ac:dyDescent="0.2">
      <c r="C299" s="84" t="s">
        <v>213</v>
      </c>
      <c r="D299" s="84"/>
      <c r="E299" s="84"/>
      <c r="F299" s="84"/>
      <c r="G299" s="84"/>
      <c r="H299" s="84"/>
      <c r="I299" s="84"/>
      <c r="J299" s="84"/>
    </row>
    <row r="301" spans="1:17" ht="15" customHeight="1" x14ac:dyDescent="0.2">
      <c r="C301" s="85" t="s">
        <v>214</v>
      </c>
      <c r="D301" s="85"/>
      <c r="E301" s="85"/>
      <c r="F301" s="85"/>
      <c r="G301" s="85"/>
      <c r="H301" s="85"/>
      <c r="I301" s="85"/>
      <c r="J301" s="85"/>
    </row>
    <row r="302" spans="1:17" ht="15.75" x14ac:dyDescent="0.2">
      <c r="C302" s="78" t="s">
        <v>215</v>
      </c>
      <c r="D302" s="78"/>
      <c r="E302" s="78"/>
      <c r="F302" s="77">
        <f>SUMIF(K82:K145, "", J82:J145)</f>
        <v>0</v>
      </c>
      <c r="G302" s="77"/>
      <c r="H302" s="77"/>
      <c r="I302" s="77"/>
      <c r="J302" s="77"/>
    </row>
    <row r="303" spans="1:17" ht="16.5" thickBot="1" x14ac:dyDescent="0.25">
      <c r="C303" s="78" t="s">
        <v>216</v>
      </c>
      <c r="D303" s="78"/>
      <c r="E303" s="78"/>
      <c r="F303" s="77">
        <f>SUMIF(K159:K290, "", J159:J290)</f>
        <v>0</v>
      </c>
      <c r="G303" s="77"/>
      <c r="H303" s="77"/>
      <c r="I303" s="77"/>
      <c r="J303" s="77"/>
    </row>
    <row r="304" spans="1:17" ht="12" x14ac:dyDescent="0.2">
      <c r="C304" s="79" t="s">
        <v>217</v>
      </c>
      <c r="D304" s="80"/>
      <c r="E304" s="80"/>
      <c r="F304" s="59"/>
      <c r="G304" s="59"/>
      <c r="H304" s="59"/>
      <c r="I304" s="59"/>
      <c r="J304" s="60"/>
    </row>
    <row r="305" spans="1:10" ht="15" customHeight="1" x14ac:dyDescent="0.2">
      <c r="C305" s="81"/>
      <c r="D305" s="82"/>
      <c r="E305" s="82"/>
      <c r="F305" s="82"/>
      <c r="G305" s="82"/>
      <c r="H305" s="82"/>
      <c r="I305" s="82"/>
      <c r="J305" s="83"/>
    </row>
    <row r="306" spans="1:10" ht="15" customHeight="1" x14ac:dyDescent="0.2">
      <c r="A306" s="22" t="s">
        <v>218</v>
      </c>
      <c r="C306" s="89" t="s">
        <v>133</v>
      </c>
      <c r="D306" s="69"/>
      <c r="E306" s="69"/>
      <c r="F306" s="90">
        <f>SUMIF(K5:K299, IF(K4="","",K4), J5:J299)</f>
        <v>0</v>
      </c>
      <c r="G306" s="91"/>
      <c r="H306" s="91"/>
      <c r="I306" s="91"/>
      <c r="J306" s="92"/>
    </row>
    <row r="307" spans="1:10" ht="15" customHeight="1" x14ac:dyDescent="0.2">
      <c r="A307" s="22" t="s">
        <v>219</v>
      </c>
      <c r="C307" s="89" t="s">
        <v>220</v>
      </c>
      <c r="D307" s="69"/>
      <c r="E307" s="69"/>
      <c r="F307" s="90">
        <f>ROUND(SUMIF(K5:K299, IF(K4="","",K4), J5:J299) * 0.2, 2)</f>
        <v>0</v>
      </c>
      <c r="G307" s="91"/>
      <c r="H307" s="91"/>
      <c r="I307" s="91"/>
      <c r="J307" s="92"/>
    </row>
    <row r="308" spans="1:10" ht="15" customHeight="1" thickBot="1" x14ac:dyDescent="0.25">
      <c r="C308" s="93" t="s">
        <v>221</v>
      </c>
      <c r="D308" s="94"/>
      <c r="E308" s="94"/>
      <c r="F308" s="95">
        <f>SUM(F306:F307)</f>
        <v>0</v>
      </c>
      <c r="G308" s="96"/>
      <c r="H308" s="96"/>
      <c r="I308" s="96"/>
      <c r="J308" s="97"/>
    </row>
    <row r="309" spans="1:10" ht="12" x14ac:dyDescent="0.2">
      <c r="C309" s="86"/>
      <c r="D309" s="86"/>
      <c r="E309" s="86"/>
      <c r="F309" s="86"/>
      <c r="G309" s="86"/>
      <c r="H309" s="86"/>
      <c r="I309" s="86"/>
      <c r="J309" s="86"/>
    </row>
    <row r="310" spans="1:10" ht="56.65" customHeight="1" x14ac:dyDescent="0.2">
      <c r="E310" s="87" t="s">
        <v>222</v>
      </c>
      <c r="F310" s="87"/>
      <c r="G310" s="87"/>
      <c r="H310" s="87"/>
      <c r="I310" s="87"/>
      <c r="J310" s="87"/>
    </row>
    <row r="311" spans="1:10" ht="15" customHeight="1" thickBot="1" x14ac:dyDescent="0.25"/>
    <row r="312" spans="1:10" ht="85.15" customHeight="1" thickBot="1" x14ac:dyDescent="0.25">
      <c r="C312" s="61" t="s">
        <v>223</v>
      </c>
      <c r="E312" s="88" t="s">
        <v>224</v>
      </c>
      <c r="F312" s="88"/>
      <c r="G312" s="88"/>
      <c r="H312" s="88"/>
      <c r="I312" s="88"/>
      <c r="J312" s="88"/>
    </row>
  </sheetData>
  <mergeCells count="118">
    <mergeCell ref="C309:J309"/>
    <mergeCell ref="E310:J310"/>
    <mergeCell ref="E312:J312"/>
    <mergeCell ref="C306:E306"/>
    <mergeCell ref="F306:J306"/>
    <mergeCell ref="C307:E307"/>
    <mergeCell ref="F307:J307"/>
    <mergeCell ref="C308:E308"/>
    <mergeCell ref="F308:J308"/>
    <mergeCell ref="F302:J302"/>
    <mergeCell ref="C302:E302"/>
    <mergeCell ref="F303:J303"/>
    <mergeCell ref="C303:E303"/>
    <mergeCell ref="C304:E304"/>
    <mergeCell ref="C305:J305"/>
    <mergeCell ref="C297:E297"/>
    <mergeCell ref="F297:J297"/>
    <mergeCell ref="C298:E298"/>
    <mergeCell ref="F298:J298"/>
    <mergeCell ref="C299:J299"/>
    <mergeCell ref="C301:J301"/>
    <mergeCell ref="C287:I287"/>
    <mergeCell ref="C290:E290"/>
    <mergeCell ref="C292:I292"/>
    <mergeCell ref="C295:E295"/>
    <mergeCell ref="F296:J296"/>
    <mergeCell ref="C296:E296"/>
    <mergeCell ref="C269:I269"/>
    <mergeCell ref="C272:E272"/>
    <mergeCell ref="C275:I275"/>
    <mergeCell ref="C278:E278"/>
    <mergeCell ref="C281:I281"/>
    <mergeCell ref="C284:E284"/>
    <mergeCell ref="C251:I251"/>
    <mergeCell ref="C254:E254"/>
    <mergeCell ref="C256:I256"/>
    <mergeCell ref="C261:E261"/>
    <mergeCell ref="C263:I263"/>
    <mergeCell ref="C267:E267"/>
    <mergeCell ref="C236:I236"/>
    <mergeCell ref="C239:E239"/>
    <mergeCell ref="C241:I241"/>
    <mergeCell ref="C244:E244"/>
    <mergeCell ref="C246:I246"/>
    <mergeCell ref="C249:E249"/>
    <mergeCell ref="C222:I222"/>
    <mergeCell ref="C225:E225"/>
    <mergeCell ref="C226:I226"/>
    <mergeCell ref="C229:E229"/>
    <mergeCell ref="C230:I230"/>
    <mergeCell ref="C234:E234"/>
    <mergeCell ref="C210:E210"/>
    <mergeCell ref="C212:I212"/>
    <mergeCell ref="C215:E215"/>
    <mergeCell ref="C217:E217"/>
    <mergeCell ref="C218:I218"/>
    <mergeCell ref="C221:E221"/>
    <mergeCell ref="C194:I194"/>
    <mergeCell ref="C198:E198"/>
    <mergeCell ref="C200:E200"/>
    <mergeCell ref="C201:I201"/>
    <mergeCell ref="C205:E205"/>
    <mergeCell ref="C207:I207"/>
    <mergeCell ref="C178:E178"/>
    <mergeCell ref="C180:I180"/>
    <mergeCell ref="C183:E183"/>
    <mergeCell ref="C185:I185"/>
    <mergeCell ref="C189:E189"/>
    <mergeCell ref="C193:E193"/>
    <mergeCell ref="C159:E159"/>
    <mergeCell ref="C160:I160"/>
    <mergeCell ref="C164:E164"/>
    <mergeCell ref="C168:E168"/>
    <mergeCell ref="C170:I170"/>
    <mergeCell ref="C174:E174"/>
    <mergeCell ref="C152:E152"/>
    <mergeCell ref="F152:J152"/>
    <mergeCell ref="C153:E153"/>
    <mergeCell ref="F153:J153"/>
    <mergeCell ref="C154:E154"/>
    <mergeCell ref="C155:E155"/>
    <mergeCell ref="C140:E140"/>
    <mergeCell ref="C142:I142"/>
    <mergeCell ref="C145:E145"/>
    <mergeCell ref="C147:I147"/>
    <mergeCell ref="C150:E150"/>
    <mergeCell ref="F151:J151"/>
    <mergeCell ref="C151:E151"/>
    <mergeCell ref="C123:E123"/>
    <mergeCell ref="C124:I124"/>
    <mergeCell ref="C128:E128"/>
    <mergeCell ref="C130:I130"/>
    <mergeCell ref="C134:E134"/>
    <mergeCell ref="C136:I136"/>
    <mergeCell ref="C107:I107"/>
    <mergeCell ref="C111:E111"/>
    <mergeCell ref="C113:I113"/>
    <mergeCell ref="C116:E116"/>
    <mergeCell ref="C118:I118"/>
    <mergeCell ref="C121:E121"/>
    <mergeCell ref="C91:E91"/>
    <mergeCell ref="C93:I93"/>
    <mergeCell ref="C96:E96"/>
    <mergeCell ref="C98:I98"/>
    <mergeCell ref="C102:E102"/>
    <mergeCell ref="C106:E106"/>
    <mergeCell ref="C74:E74"/>
    <mergeCell ref="C77:E77"/>
    <mergeCell ref="C78:E78"/>
    <mergeCell ref="C82:E82"/>
    <mergeCell ref="C83:I83"/>
    <mergeCell ref="C87:E87"/>
    <mergeCell ref="C3:E3"/>
    <mergeCell ref="C4:E4"/>
    <mergeCell ref="C5:E5"/>
    <mergeCell ref="C63:E63"/>
    <mergeCell ref="C68:E68"/>
    <mergeCell ref="C71:E71"/>
  </mergeCells>
  <phoneticPr fontId="0" type="noConversion"/>
  <conditionalFormatting sqref="H1:H82 H84:H92 H94:H97 H99:H106 H108:H112 H114:H117 H119:H123 H125:H129 H131:H135 H137:H141 H143:H146 H148:H150 H154:H159 H161:H169 H171:H179 H181:H184 H186:H193 H195:H200 H202:H206 H208:H211 H213:H217 H219:H221 H223:H225 H227:H229 H231:H235 H237:H240 H242:H245 H247:H250 H252:H255 H257:H262 H264:H268 H270:H274 H276:H280 H282:H286 H288:H291 H293:H295 H300 H304 H311 H313:H65536">
    <cfRule type="cellIs" dxfId="3" priority="4" stopIfTrue="1" operator="equal">
      <formula>"A calculer"</formula>
    </cfRule>
  </conditionalFormatting>
  <conditionalFormatting sqref="I1:I82 I84:I92 I94:I97 I99:I106 I108:I112 I114:I117 I119:I123 I125:I129 I131:I135 I137:I141 I143:I146 I148:I150 I154:I159 I161:I169 I171:I179 I181:I184 I186:I193 I195:I200 I202:I206 I208:I211 I213:I217 I219:I221 I223:I225 I227:I229 I231:I235 I237:I240 I242:I245 I247:I250 I252:I255 I257:I262 I264:I268 I270:I274 I276:I280 I282:I286 I288:I291 I293:I295 I300 I304 I311 I313:I6553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92" fitToHeight="32767" orientation="portrait" r:id="rId1"/>
  <headerFooter alignWithMargins="0">
    <oddHeader>&amp;LAménagement du service transport - lot 371
95, Bd Pinel - 69 500 - BRON&amp;RLot n°4 MENUISERIES BOIS 
PRO - Edition du 9/07/2025</oddHeader>
    <oddFooter>&amp;LLP-VERNAY&amp;CEdition du 9/07/2025&amp;RPage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F78E7-2D93-473A-A5C1-D2C73EDF48A7}">
  <sheetPr>
    <pageSetUpPr fitToPage="1"/>
  </sheetPr>
  <dimension ref="B1:L697"/>
  <sheetViews>
    <sheetView topLeftCell="A31" zoomScaleNormal="100" workbookViewId="0">
      <selection activeCell="E63" sqref="E63:H69"/>
    </sheetView>
  </sheetViews>
  <sheetFormatPr baseColWidth="10" defaultColWidth="10.7109375" defaultRowHeight="12.75" x14ac:dyDescent="0.2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</cols>
  <sheetData>
    <row r="1" spans="2:9" ht="9.1999999999999993" customHeight="1" x14ac:dyDescent="0.2">
      <c r="B1" s="101"/>
      <c r="C1" s="99"/>
      <c r="D1" s="1"/>
      <c r="E1" s="1"/>
      <c r="F1" s="1"/>
      <c r="G1" s="1"/>
      <c r="H1" s="1"/>
      <c r="I1" s="2"/>
    </row>
    <row r="2" spans="2:9" ht="9.1999999999999993" customHeight="1" x14ac:dyDescent="0.2">
      <c r="B2" s="102"/>
      <c r="C2" s="100"/>
      <c r="E2" s="104"/>
      <c r="F2" s="104"/>
      <c r="G2" s="104"/>
      <c r="H2" s="104"/>
      <c r="I2" s="3"/>
    </row>
    <row r="3" spans="2:9" ht="9.1999999999999993" customHeight="1" x14ac:dyDescent="0.2">
      <c r="B3" s="102"/>
      <c r="C3" s="100"/>
      <c r="E3" s="104"/>
      <c r="F3" s="104"/>
      <c r="G3" s="104"/>
      <c r="H3" s="104"/>
      <c r="I3" s="3"/>
    </row>
    <row r="4" spans="2:9" ht="9.1999999999999993" customHeight="1" x14ac:dyDescent="0.2">
      <c r="B4" s="102"/>
      <c r="C4" s="100"/>
      <c r="E4" s="104"/>
      <c r="F4" s="104"/>
      <c r="G4" s="104"/>
      <c r="H4" s="104"/>
      <c r="I4" s="3"/>
    </row>
    <row r="5" spans="2:9" ht="9.1999999999999993" customHeight="1" x14ac:dyDescent="0.2">
      <c r="B5" s="102"/>
      <c r="C5" s="100"/>
      <c r="E5" s="104"/>
      <c r="F5" s="104"/>
      <c r="G5" s="104"/>
      <c r="H5" s="104"/>
      <c r="I5" s="3"/>
    </row>
    <row r="6" spans="2:9" ht="9.1999999999999993" customHeight="1" x14ac:dyDescent="0.2">
      <c r="B6" s="102"/>
      <c r="C6" s="100"/>
      <c r="E6" s="104"/>
      <c r="F6" s="104"/>
      <c r="G6" s="104"/>
      <c r="H6" s="104"/>
      <c r="I6" s="3"/>
    </row>
    <row r="7" spans="2:9" ht="9.1999999999999993" customHeight="1" x14ac:dyDescent="0.2">
      <c r="B7" s="102"/>
      <c r="C7" s="100"/>
      <c r="E7" s="104"/>
      <c r="F7" s="104"/>
      <c r="G7" s="104"/>
      <c r="H7" s="104"/>
      <c r="I7" s="3"/>
    </row>
    <row r="8" spans="2:9" ht="9.1999999999999993" customHeight="1" x14ac:dyDescent="0.2">
      <c r="B8" s="98"/>
      <c r="C8" s="103"/>
      <c r="E8" s="104"/>
      <c r="F8" s="104"/>
      <c r="G8" s="104"/>
      <c r="H8" s="104"/>
      <c r="I8" s="3"/>
    </row>
    <row r="9" spans="2:9" ht="9.1999999999999993" customHeight="1" x14ac:dyDescent="0.2">
      <c r="B9" s="98"/>
      <c r="C9" s="103"/>
      <c r="E9" s="104"/>
      <c r="F9" s="104"/>
      <c r="G9" s="104"/>
      <c r="H9" s="104"/>
      <c r="I9" s="3"/>
    </row>
    <row r="10" spans="2:9" ht="9.1999999999999993" customHeight="1" x14ac:dyDescent="0.2">
      <c r="B10" s="98"/>
      <c r="C10" s="103"/>
      <c r="E10" s="104"/>
      <c r="F10" s="104"/>
      <c r="G10" s="104"/>
      <c r="H10" s="104"/>
      <c r="I10" s="3"/>
    </row>
    <row r="11" spans="2:9" ht="9.1999999999999993" customHeight="1" x14ac:dyDescent="0.2">
      <c r="B11" s="98"/>
      <c r="C11" s="103"/>
      <c r="D11" s="29"/>
      <c r="E11" s="105" t="str">
        <f>IF(Paramètres!$C$5&lt;&gt;"", Paramètres!$C$5, "")</f>
        <v>Aménagement du service transport - lot 371</v>
      </c>
      <c r="F11" s="106"/>
      <c r="G11" s="106"/>
      <c r="H11" s="106"/>
      <c r="I11" s="30"/>
    </row>
    <row r="12" spans="2:9" ht="9.1999999999999993" customHeight="1" x14ac:dyDescent="0.2">
      <c r="B12" s="98"/>
      <c r="C12" s="103"/>
      <c r="D12" s="29"/>
      <c r="E12" s="106"/>
      <c r="F12" s="106"/>
      <c r="G12" s="106"/>
      <c r="H12" s="106"/>
      <c r="I12" s="30"/>
    </row>
    <row r="13" spans="2:9" ht="9.1999999999999993" customHeight="1" x14ac:dyDescent="0.2">
      <c r="B13" s="98"/>
      <c r="C13" s="103"/>
      <c r="D13" s="29"/>
      <c r="E13" s="106"/>
      <c r="F13" s="106"/>
      <c r="G13" s="106"/>
      <c r="H13" s="106"/>
      <c r="I13" s="30"/>
    </row>
    <row r="14" spans="2:9" ht="9.1999999999999993" customHeight="1" x14ac:dyDescent="0.2">
      <c r="B14" s="98"/>
      <c r="C14" s="103"/>
      <c r="D14" s="29"/>
      <c r="E14" s="106"/>
      <c r="F14" s="106"/>
      <c r="G14" s="106"/>
      <c r="H14" s="106"/>
      <c r="I14" s="30"/>
    </row>
    <row r="15" spans="2:9" ht="9.1999999999999993" customHeight="1" x14ac:dyDescent="0.2">
      <c r="B15" s="98"/>
      <c r="C15" s="103"/>
      <c r="D15" s="29"/>
      <c r="E15" s="106"/>
      <c r="F15" s="106"/>
      <c r="G15" s="106"/>
      <c r="H15" s="106"/>
      <c r="I15" s="30"/>
    </row>
    <row r="16" spans="2:9" ht="9.1999999999999993" customHeight="1" x14ac:dyDescent="0.2">
      <c r="B16" s="98"/>
      <c r="C16" s="103"/>
      <c r="E16" s="106"/>
      <c r="F16" s="106"/>
      <c r="G16" s="106"/>
      <c r="H16" s="106"/>
      <c r="I16" s="3"/>
    </row>
    <row r="17" spans="2:12" ht="9.1999999999999993" customHeight="1" x14ac:dyDescent="0.2">
      <c r="B17" s="98"/>
      <c r="C17" s="103"/>
      <c r="E17" s="106"/>
      <c r="F17" s="106"/>
      <c r="G17" s="106"/>
      <c r="H17" s="106"/>
      <c r="I17" s="3"/>
    </row>
    <row r="18" spans="2:12" ht="9.1999999999999993" customHeight="1" x14ac:dyDescent="0.2">
      <c r="B18" s="98"/>
      <c r="C18" s="103"/>
      <c r="E18" s="106"/>
      <c r="F18" s="106"/>
      <c r="G18" s="106"/>
      <c r="H18" s="106"/>
      <c r="I18" s="3"/>
    </row>
    <row r="19" spans="2:12" ht="9.1999999999999993" customHeight="1" x14ac:dyDescent="0.2">
      <c r="B19" s="98"/>
      <c r="C19" s="103"/>
      <c r="E19" s="106"/>
      <c r="F19" s="106"/>
      <c r="G19" s="106"/>
      <c r="H19" s="106"/>
      <c r="I19" s="3"/>
    </row>
    <row r="20" spans="2:12" ht="9.1999999999999993" customHeight="1" x14ac:dyDescent="0.2">
      <c r="B20" s="98"/>
      <c r="C20" s="103"/>
      <c r="D20" s="29"/>
      <c r="E20" s="105" t="str">
        <f>IF(Paramètres!$C$24&lt;&gt;"", Paramètres!$C$24, "") &amp;"
"&amp; IF(Paramètres!$C$28&lt;&gt;"", Paramètres!$C$28, "") &amp; "
" &amp; IF(Paramètres!$C$26&lt;&gt;"", Paramètres!$C$26, "")</f>
        <v>95, Bd Pinel
69 500 - BRON</v>
      </c>
      <c r="F20" s="106"/>
      <c r="G20" s="106"/>
      <c r="H20" s="106"/>
      <c r="I20" s="24"/>
    </row>
    <row r="21" spans="2:12" ht="9.1999999999999993" customHeight="1" x14ac:dyDescent="0.3">
      <c r="B21" s="98"/>
      <c r="C21" s="103"/>
      <c r="D21" s="29"/>
      <c r="E21" s="106"/>
      <c r="F21" s="106"/>
      <c r="G21" s="106"/>
      <c r="H21" s="106"/>
      <c r="I21" s="25"/>
    </row>
    <row r="22" spans="2:12" ht="9.1999999999999993" customHeight="1" x14ac:dyDescent="0.3">
      <c r="B22" s="98"/>
      <c r="C22" s="103"/>
      <c r="D22" s="29"/>
      <c r="E22" s="106"/>
      <c r="F22" s="106"/>
      <c r="G22" s="106"/>
      <c r="H22" s="106"/>
      <c r="I22" s="25"/>
    </row>
    <row r="23" spans="2:12" ht="9.1999999999999993" customHeight="1" x14ac:dyDescent="0.2">
      <c r="B23" s="98"/>
      <c r="C23" s="103"/>
      <c r="D23" s="29"/>
      <c r="E23" s="106"/>
      <c r="F23" s="106"/>
      <c r="G23" s="106"/>
      <c r="H23" s="106"/>
      <c r="I23" s="24"/>
    </row>
    <row r="24" spans="2:12" ht="9.1999999999999993" customHeight="1" x14ac:dyDescent="0.2">
      <c r="B24" s="98"/>
      <c r="C24" s="103"/>
      <c r="D24" s="29"/>
      <c r="E24" s="106"/>
      <c r="F24" s="106"/>
      <c r="G24" s="106"/>
      <c r="H24" s="106"/>
      <c r="I24" s="24"/>
    </row>
    <row r="25" spans="2:12" ht="9.1999999999999993" customHeight="1" x14ac:dyDescent="0.2">
      <c r="B25" s="98"/>
      <c r="C25" s="103"/>
      <c r="E25" s="106"/>
      <c r="F25" s="106"/>
      <c r="G25" s="106"/>
      <c r="H25" s="106"/>
      <c r="I25" s="3"/>
    </row>
    <row r="26" spans="2:12" ht="9.1999999999999993" customHeight="1" x14ac:dyDescent="0.2">
      <c r="B26" s="98"/>
      <c r="C26" s="103"/>
      <c r="E26" s="106"/>
      <c r="F26" s="106"/>
      <c r="G26" s="106"/>
      <c r="H26" s="106"/>
      <c r="I26" s="3"/>
    </row>
    <row r="27" spans="2:12" ht="9.1999999999999993" customHeight="1" x14ac:dyDescent="0.2">
      <c r="B27" s="98"/>
      <c r="C27" s="103"/>
      <c r="E27" s="106"/>
      <c r="F27" s="106"/>
      <c r="G27" s="106"/>
      <c r="H27" s="106"/>
      <c r="I27" s="3"/>
      <c r="J27" s="4"/>
      <c r="K27" s="4"/>
      <c r="L27" s="4"/>
    </row>
    <row r="28" spans="2:12" ht="9.1999999999999993" customHeight="1" x14ac:dyDescent="0.2">
      <c r="B28" s="98"/>
      <c r="C28" s="103"/>
      <c r="D28" s="29"/>
      <c r="E28" s="107"/>
      <c r="F28" s="104"/>
      <c r="G28" s="104"/>
      <c r="H28" s="104"/>
      <c r="I28" s="26"/>
    </row>
    <row r="29" spans="2:12" ht="9.1999999999999993" customHeight="1" x14ac:dyDescent="0.2">
      <c r="B29" s="98"/>
      <c r="C29" s="103"/>
      <c r="D29" s="29"/>
      <c r="E29" s="104"/>
      <c r="F29" s="104"/>
      <c r="G29" s="104"/>
      <c r="H29" s="104"/>
      <c r="I29" s="26"/>
    </row>
    <row r="30" spans="2:12" ht="9.1999999999999993" customHeight="1" x14ac:dyDescent="0.2">
      <c r="B30" s="98"/>
      <c r="C30" s="103"/>
      <c r="D30" s="29"/>
      <c r="E30" s="104"/>
      <c r="F30" s="104"/>
      <c r="G30" s="104"/>
      <c r="H30" s="104"/>
      <c r="I30" s="26"/>
    </row>
    <row r="31" spans="2:12" ht="9.1999999999999993" customHeight="1" x14ac:dyDescent="0.2">
      <c r="B31" s="98"/>
      <c r="C31" s="103"/>
      <c r="D31" s="29"/>
      <c r="E31" s="104"/>
      <c r="F31" s="104"/>
      <c r="G31" s="104"/>
      <c r="H31" s="104"/>
      <c r="I31" s="26"/>
    </row>
    <row r="32" spans="2:12" ht="9.1999999999999993" customHeight="1" x14ac:dyDescent="0.2">
      <c r="B32" s="98"/>
      <c r="C32" s="103"/>
      <c r="D32" s="29"/>
      <c r="E32" s="104"/>
      <c r="F32" s="104"/>
      <c r="G32" s="104"/>
      <c r="H32" s="104"/>
      <c r="I32" s="26"/>
    </row>
    <row r="33" spans="2:9" ht="9.1999999999999993" customHeight="1" x14ac:dyDescent="0.2">
      <c r="B33" s="98"/>
      <c r="C33" s="103"/>
      <c r="D33" s="29"/>
      <c r="E33" s="104"/>
      <c r="F33" s="104"/>
      <c r="G33" s="104"/>
      <c r="H33" s="104"/>
      <c r="I33" s="26"/>
    </row>
    <row r="34" spans="2:9" ht="9.1999999999999993" customHeight="1" x14ac:dyDescent="0.2">
      <c r="B34" s="98"/>
      <c r="C34" s="103"/>
      <c r="D34" s="29"/>
      <c r="E34" s="104"/>
      <c r="F34" s="104"/>
      <c r="G34" s="104"/>
      <c r="H34" s="104"/>
      <c r="I34" s="26"/>
    </row>
    <row r="35" spans="2:9" ht="9.1999999999999993" customHeight="1" x14ac:dyDescent="0.2">
      <c r="B35" s="98"/>
      <c r="C35" s="103"/>
      <c r="D35" s="29"/>
      <c r="E35" s="104"/>
      <c r="F35" s="104"/>
      <c r="G35" s="104"/>
      <c r="H35" s="104"/>
      <c r="I35" s="26"/>
    </row>
    <row r="36" spans="2:9" ht="9.1999999999999993" customHeight="1" x14ac:dyDescent="0.2">
      <c r="B36" s="98"/>
      <c r="C36" s="103"/>
      <c r="D36" s="29"/>
      <c r="E36" s="104"/>
      <c r="F36" s="104"/>
      <c r="G36" s="104"/>
      <c r="H36" s="104"/>
      <c r="I36" s="26"/>
    </row>
    <row r="37" spans="2:9" ht="9.1999999999999993" customHeight="1" x14ac:dyDescent="0.2">
      <c r="B37" s="98"/>
      <c r="C37" s="103"/>
      <c r="D37" s="29"/>
      <c r="E37" s="104"/>
      <c r="F37" s="104"/>
      <c r="G37" s="104"/>
      <c r="H37" s="104"/>
      <c r="I37" s="26"/>
    </row>
    <row r="38" spans="2:9" ht="9.1999999999999993" customHeight="1" x14ac:dyDescent="0.2">
      <c r="B38" s="98"/>
      <c r="C38" s="103"/>
      <c r="D38" s="29"/>
      <c r="E38" s="104"/>
      <c r="F38" s="104"/>
      <c r="G38" s="104"/>
      <c r="H38" s="104"/>
      <c r="I38" s="26"/>
    </row>
    <row r="39" spans="2:9" ht="9.1999999999999993" customHeight="1" x14ac:dyDescent="0.2">
      <c r="B39" s="98"/>
      <c r="C39" s="103"/>
      <c r="D39" s="29"/>
      <c r="E39" s="104"/>
      <c r="F39" s="104"/>
      <c r="G39" s="104"/>
      <c r="H39" s="104"/>
      <c r="I39" s="26"/>
    </row>
    <row r="40" spans="2:9" ht="9.1999999999999993" customHeight="1" x14ac:dyDescent="0.2">
      <c r="B40" s="98"/>
      <c r="C40" s="103"/>
      <c r="D40" s="29"/>
      <c r="E40" s="104"/>
      <c r="F40" s="104"/>
      <c r="G40" s="104"/>
      <c r="H40" s="104"/>
      <c r="I40" s="26"/>
    </row>
    <row r="41" spans="2:9" ht="9.1999999999999993" customHeight="1" x14ac:dyDescent="0.2">
      <c r="B41" s="98"/>
      <c r="C41" s="103"/>
      <c r="D41" s="29"/>
      <c r="E41" s="104"/>
      <c r="F41" s="104"/>
      <c r="G41" s="104"/>
      <c r="H41" s="104"/>
      <c r="I41" s="26"/>
    </row>
    <row r="42" spans="2:9" ht="9.1999999999999993" customHeight="1" x14ac:dyDescent="0.2">
      <c r="B42" s="98"/>
      <c r="C42" s="103"/>
      <c r="D42" s="29"/>
      <c r="E42" s="104"/>
      <c r="F42" s="104"/>
      <c r="G42" s="104"/>
      <c r="H42" s="104"/>
      <c r="I42" s="26"/>
    </row>
    <row r="43" spans="2:9" ht="9.1999999999999993" customHeight="1" x14ac:dyDescent="0.2">
      <c r="B43" s="98"/>
      <c r="C43" s="103"/>
      <c r="D43" s="29"/>
      <c r="E43" s="104"/>
      <c r="F43" s="104"/>
      <c r="G43" s="104"/>
      <c r="H43" s="104"/>
      <c r="I43" s="26"/>
    </row>
    <row r="44" spans="2:9" ht="9.1999999999999993" customHeight="1" x14ac:dyDescent="0.2">
      <c r="B44" s="98"/>
      <c r="C44" s="103"/>
      <c r="E44" s="104"/>
      <c r="F44" s="104"/>
      <c r="G44" s="104"/>
      <c r="H44" s="104"/>
      <c r="I44" s="3"/>
    </row>
    <row r="45" spans="2:9" ht="9.1999999999999993" customHeight="1" x14ac:dyDescent="0.2">
      <c r="B45" s="98"/>
      <c r="C45" s="103"/>
      <c r="D45" s="29"/>
      <c r="E45" s="104"/>
      <c r="F45" s="104"/>
      <c r="G45" s="104"/>
      <c r="H45" s="104"/>
      <c r="I45" s="32"/>
    </row>
    <row r="46" spans="2:9" ht="9.1999999999999993" customHeight="1" x14ac:dyDescent="0.2">
      <c r="B46" s="98"/>
      <c r="C46" s="103"/>
      <c r="D46" s="29"/>
      <c r="E46" s="31"/>
      <c r="F46" s="31"/>
      <c r="G46" s="31"/>
      <c r="H46" s="31"/>
      <c r="I46" s="32"/>
    </row>
    <row r="47" spans="2:9" ht="9.1999999999999993" customHeight="1" x14ac:dyDescent="0.2">
      <c r="B47" s="98"/>
      <c r="C47" s="103"/>
      <c r="D47" s="29"/>
      <c r="E47" s="109" t="s">
        <v>225</v>
      </c>
      <c r="F47" s="109"/>
      <c r="G47" s="109"/>
      <c r="H47" s="109"/>
      <c r="I47" s="32"/>
    </row>
    <row r="48" spans="2:9" ht="9.1999999999999993" customHeight="1" x14ac:dyDescent="0.2">
      <c r="B48" s="98"/>
      <c r="C48" s="103"/>
      <c r="E48" s="109"/>
      <c r="F48" s="109"/>
      <c r="G48" s="109"/>
      <c r="H48" s="109"/>
      <c r="I48" s="3"/>
    </row>
    <row r="49" spans="2:9" ht="9.1999999999999993" customHeight="1" x14ac:dyDescent="0.2">
      <c r="B49" s="98"/>
      <c r="C49" s="103"/>
      <c r="D49" s="29"/>
      <c r="E49" s="109"/>
      <c r="F49" s="109"/>
      <c r="G49" s="109"/>
      <c r="H49" s="109"/>
      <c r="I49" s="33"/>
    </row>
    <row r="50" spans="2:9" ht="9.1999999999999993" customHeight="1" x14ac:dyDescent="0.2">
      <c r="B50" s="98"/>
      <c r="C50" s="103"/>
      <c r="D50" s="29"/>
      <c r="E50" s="109"/>
      <c r="F50" s="109"/>
      <c r="G50" s="109"/>
      <c r="H50" s="109"/>
      <c r="I50" s="33"/>
    </row>
    <row r="51" spans="2:9" ht="9.1999999999999993" customHeight="1" x14ac:dyDescent="0.2">
      <c r="B51" s="98"/>
      <c r="C51" s="103"/>
      <c r="D51" s="29"/>
      <c r="E51" s="109"/>
      <c r="F51" s="109"/>
      <c r="G51" s="109"/>
      <c r="H51" s="109"/>
      <c r="I51" s="33"/>
    </row>
    <row r="52" spans="2:9" ht="9.1999999999999993" customHeight="1" x14ac:dyDescent="0.2">
      <c r="B52" s="98"/>
      <c r="C52" s="103"/>
      <c r="D52" s="29"/>
      <c r="E52" s="109"/>
      <c r="F52" s="109"/>
      <c r="G52" s="109"/>
      <c r="H52" s="109"/>
      <c r="I52" s="33"/>
    </row>
    <row r="53" spans="2:9" ht="9.1999999999999993" customHeight="1" x14ac:dyDescent="0.2">
      <c r="B53" s="98"/>
      <c r="C53" s="103"/>
      <c r="D53" s="29"/>
      <c r="E53" s="109"/>
      <c r="F53" s="109"/>
      <c r="G53" s="109"/>
      <c r="H53" s="109"/>
      <c r="I53" s="33"/>
    </row>
    <row r="54" spans="2:9" ht="9.1999999999999993" customHeight="1" x14ac:dyDescent="0.2">
      <c r="B54" s="98"/>
      <c r="C54" s="103"/>
      <c r="D54" s="29"/>
      <c r="E54" s="109"/>
      <c r="F54" s="109"/>
      <c r="G54" s="109"/>
      <c r="H54" s="109"/>
      <c r="I54" s="33"/>
    </row>
    <row r="55" spans="2:9" ht="9.1999999999999993" customHeight="1" x14ac:dyDescent="0.2">
      <c r="B55" s="98"/>
      <c r="C55" s="103"/>
      <c r="D55" s="29"/>
      <c r="E55" s="109"/>
      <c r="F55" s="109"/>
      <c r="G55" s="109"/>
      <c r="H55" s="109"/>
      <c r="I55" s="33"/>
    </row>
    <row r="56" spans="2:9" ht="9.1999999999999993" customHeight="1" x14ac:dyDescent="0.2">
      <c r="B56" s="98"/>
      <c r="C56" s="103"/>
      <c r="D56" s="29"/>
      <c r="E56" s="109"/>
      <c r="F56" s="109"/>
      <c r="G56" s="109"/>
      <c r="H56" s="109"/>
      <c r="I56" s="33"/>
    </row>
    <row r="57" spans="2:9" ht="9.1999999999999993" customHeight="1" x14ac:dyDescent="0.2">
      <c r="B57" s="113" t="s">
        <v>229</v>
      </c>
      <c r="C57" s="103"/>
      <c r="E57" s="109"/>
      <c r="F57" s="109"/>
      <c r="G57" s="109"/>
      <c r="H57" s="109"/>
      <c r="I57" s="3"/>
    </row>
    <row r="58" spans="2:9" ht="9.1999999999999993" customHeight="1" x14ac:dyDescent="0.2">
      <c r="B58" s="98"/>
      <c r="C58" s="103"/>
      <c r="E58" s="109"/>
      <c r="F58" s="109"/>
      <c r="G58" s="109"/>
      <c r="H58" s="109"/>
      <c r="I58" s="3"/>
    </row>
    <row r="59" spans="2:9" ht="9.1999999999999993" customHeight="1" x14ac:dyDescent="0.2">
      <c r="B59" s="98"/>
      <c r="C59" s="103"/>
      <c r="I59" s="3"/>
    </row>
    <row r="60" spans="2:9" ht="9.1999999999999993" customHeight="1" x14ac:dyDescent="0.2">
      <c r="B60" s="98"/>
      <c r="C60" s="103"/>
      <c r="E60" s="107" t="str">
        <f xml:space="preserve"> IF(Paramètres!$C$9&lt;&gt;"", Paramètres!$C$9, "")</f>
        <v>Lot n°4</v>
      </c>
      <c r="F60" s="110"/>
      <c r="G60" s="110"/>
      <c r="H60" s="110"/>
      <c r="I60" s="3"/>
    </row>
    <row r="61" spans="2:9" ht="9.1999999999999993" customHeight="1" x14ac:dyDescent="0.2">
      <c r="B61" s="98"/>
      <c r="C61" s="103"/>
      <c r="E61" s="110"/>
      <c r="F61" s="110"/>
      <c r="G61" s="110"/>
      <c r="H61" s="110"/>
      <c r="I61" s="3"/>
    </row>
    <row r="62" spans="2:9" ht="9.1999999999999993" customHeight="1" x14ac:dyDescent="0.2">
      <c r="B62" s="98"/>
      <c r="C62" s="103"/>
      <c r="E62" s="110"/>
      <c r="F62" s="110"/>
      <c r="G62" s="110"/>
      <c r="H62" s="110"/>
      <c r="I62" s="3"/>
    </row>
    <row r="63" spans="2:9" ht="9.1999999999999993" customHeight="1" x14ac:dyDescent="0.2">
      <c r="B63" s="98"/>
      <c r="C63" s="103"/>
      <c r="E63" s="108" t="str">
        <f xml:space="preserve"> IF(Paramètres!$C$11&lt;&gt;"", Paramètres!$C$11, "")</f>
        <v>MENUISERIES BOIS</v>
      </c>
      <c r="F63" s="108"/>
      <c r="G63" s="108"/>
      <c r="H63" s="108"/>
      <c r="I63" s="3"/>
    </row>
    <row r="64" spans="2:9" ht="9.1999999999999993" customHeight="1" x14ac:dyDescent="0.2">
      <c r="B64" s="113" t="s">
        <v>228</v>
      </c>
      <c r="C64" s="103"/>
      <c r="E64" s="108"/>
      <c r="F64" s="108"/>
      <c r="G64" s="108"/>
      <c r="H64" s="108"/>
      <c r="I64" s="3"/>
    </row>
    <row r="65" spans="2:9" ht="9.1999999999999993" customHeight="1" x14ac:dyDescent="0.2">
      <c r="B65" s="98"/>
      <c r="C65" s="103"/>
      <c r="E65" s="108"/>
      <c r="F65" s="108"/>
      <c r="G65" s="108"/>
      <c r="H65" s="108"/>
      <c r="I65" s="3"/>
    </row>
    <row r="66" spans="2:9" ht="9.1999999999999993" customHeight="1" x14ac:dyDescent="0.2">
      <c r="B66" s="98"/>
      <c r="C66" s="103"/>
      <c r="E66" s="108"/>
      <c r="F66" s="108"/>
      <c r="G66" s="108"/>
      <c r="H66" s="108"/>
      <c r="I66" s="3"/>
    </row>
    <row r="67" spans="2:9" ht="9.1999999999999993" customHeight="1" x14ac:dyDescent="0.2">
      <c r="B67" s="98"/>
      <c r="C67" s="103"/>
      <c r="E67" s="108"/>
      <c r="F67" s="108"/>
      <c r="G67" s="108"/>
      <c r="H67" s="108"/>
      <c r="I67" s="3"/>
    </row>
    <row r="68" spans="2:9" ht="9.1999999999999993" customHeight="1" x14ac:dyDescent="0.2">
      <c r="B68" s="98"/>
      <c r="C68" s="103"/>
      <c r="E68" s="108"/>
      <c r="F68" s="108"/>
      <c r="G68" s="108"/>
      <c r="H68" s="108"/>
      <c r="I68" s="3"/>
    </row>
    <row r="69" spans="2:9" ht="9.1999999999999993" customHeight="1" x14ac:dyDescent="0.2">
      <c r="B69" s="98"/>
      <c r="C69" s="103"/>
      <c r="E69" s="108"/>
      <c r="F69" s="108"/>
      <c r="G69" s="108"/>
      <c r="H69" s="108"/>
      <c r="I69" s="3"/>
    </row>
    <row r="70" spans="2:9" ht="9.1999999999999993" customHeight="1" x14ac:dyDescent="0.2">
      <c r="B70" s="98"/>
      <c r="C70" s="103"/>
      <c r="F70" s="4"/>
      <c r="G70" s="4"/>
      <c r="I70" s="3"/>
    </row>
    <row r="71" spans="2:9" ht="9.1999999999999993" customHeight="1" x14ac:dyDescent="0.2">
      <c r="B71" s="113" t="s">
        <v>227</v>
      </c>
      <c r="C71" s="103"/>
      <c r="I71" s="3"/>
    </row>
    <row r="72" spans="2:9" ht="9.1999999999999993" customHeight="1" x14ac:dyDescent="0.2">
      <c r="B72" s="98"/>
      <c r="C72" s="103"/>
      <c r="I72" s="3"/>
    </row>
    <row r="73" spans="2:9" ht="9.1999999999999993" customHeight="1" x14ac:dyDescent="0.2">
      <c r="B73" s="98"/>
      <c r="C73" s="103"/>
      <c r="I73" s="3"/>
    </row>
    <row r="74" spans="2:9" ht="9.1999999999999993" customHeight="1" x14ac:dyDescent="0.2">
      <c r="B74" s="98"/>
      <c r="C74" s="103"/>
      <c r="I74" s="3"/>
    </row>
    <row r="75" spans="2:9" ht="9.1999999999999993" customHeight="1" x14ac:dyDescent="0.2">
      <c r="B75" s="98"/>
      <c r="C75" s="103"/>
      <c r="I75" s="3"/>
    </row>
    <row r="76" spans="2:9" ht="9.1999999999999993" customHeight="1" x14ac:dyDescent="0.2">
      <c r="B76" s="98"/>
      <c r="C76" s="103"/>
      <c r="I76" s="3"/>
    </row>
    <row r="77" spans="2:9" ht="9.1999999999999993" customHeight="1" x14ac:dyDescent="0.2">
      <c r="B77" s="98"/>
      <c r="C77" s="103"/>
      <c r="I77" s="3"/>
    </row>
    <row r="78" spans="2:9" ht="9.1999999999999993" customHeight="1" x14ac:dyDescent="0.2">
      <c r="B78" s="113" t="s">
        <v>226</v>
      </c>
      <c r="C78" s="103"/>
      <c r="F78" s="111" t="s">
        <v>0</v>
      </c>
      <c r="G78" s="111" t="str">
        <f>IF(Paramètres!$C$7&lt;&gt;"", Paramètres!$C$7, "")</f>
        <v/>
      </c>
      <c r="I78" s="3"/>
    </row>
    <row r="79" spans="2:9" ht="9.1999999999999993" customHeight="1" x14ac:dyDescent="0.2">
      <c r="B79" s="98"/>
      <c r="C79" s="103"/>
      <c r="F79" s="112"/>
      <c r="G79" s="112"/>
      <c r="I79" s="3"/>
    </row>
    <row r="80" spans="2:9" ht="9.1999999999999993" customHeight="1" x14ac:dyDescent="0.2">
      <c r="B80" s="98"/>
      <c r="C80" s="103"/>
      <c r="F80" s="111" t="s">
        <v>1</v>
      </c>
      <c r="G80" s="114">
        <f>IF(Paramètres!$C$13&lt;&gt;"", Paramètres!$C$13, "")</f>
        <v>45847</v>
      </c>
      <c r="I80" s="3"/>
    </row>
    <row r="81" spans="2:9" ht="9.1999999999999993" customHeight="1" x14ac:dyDescent="0.2">
      <c r="B81" s="98"/>
      <c r="C81" s="103"/>
      <c r="F81" s="112"/>
      <c r="G81" s="112"/>
      <c r="I81" s="3"/>
    </row>
    <row r="82" spans="2:9" ht="9.1999999999999993" customHeight="1" x14ac:dyDescent="0.2">
      <c r="B82" s="98"/>
      <c r="C82" s="103"/>
      <c r="F82" s="111" t="s">
        <v>21</v>
      </c>
      <c r="G82" s="111" t="str">
        <f>IF(Paramètres!$C$15&lt;&gt;"", Paramètres!$C$15, "")</f>
        <v>PRO</v>
      </c>
      <c r="I82" s="3"/>
    </row>
    <row r="83" spans="2:9" ht="9.1999999999999993" customHeight="1" x14ac:dyDescent="0.2">
      <c r="B83" s="98"/>
      <c r="C83" s="103"/>
      <c r="F83" s="112"/>
      <c r="G83" s="112"/>
      <c r="I83" s="3"/>
    </row>
    <row r="84" spans="2:9" ht="9.1999999999999993" customHeight="1" x14ac:dyDescent="0.2">
      <c r="B84" s="98"/>
      <c r="C84" s="103"/>
      <c r="F84" s="111" t="s">
        <v>2</v>
      </c>
      <c r="G84" s="111" t="str">
        <f>IF(Paramètres!$C$17&lt;&gt;"", Paramètres!$C$17, "")</f>
        <v/>
      </c>
      <c r="H84" s="35"/>
      <c r="I84" s="36"/>
    </row>
    <row r="85" spans="2:9" ht="9.1999999999999993" customHeight="1" x14ac:dyDescent="0.2">
      <c r="B85" s="23"/>
      <c r="C85" s="27"/>
      <c r="F85" s="112"/>
      <c r="G85" s="112"/>
      <c r="H85" s="35"/>
      <c r="I85" s="36"/>
    </row>
    <row r="86" spans="2:9" ht="9.1999999999999993" customHeight="1" x14ac:dyDescent="0.2">
      <c r="B86" s="37"/>
      <c r="C86" s="38"/>
      <c r="D86" s="5"/>
      <c r="E86" s="5"/>
      <c r="F86" s="5"/>
      <c r="G86" s="5"/>
      <c r="H86" s="28"/>
      <c r="I86" s="7"/>
    </row>
    <row r="90" spans="2:9" x14ac:dyDescent="0.2">
      <c r="C90" s="34"/>
    </row>
    <row r="91" spans="2:9" x14ac:dyDescent="0.2">
      <c r="C91" s="34"/>
    </row>
    <row r="92" spans="2:9" x14ac:dyDescent="0.2">
      <c r="C92" s="34"/>
    </row>
    <row r="93" spans="2:9" x14ac:dyDescent="0.2">
      <c r="C93" s="34"/>
    </row>
    <row r="94" spans="2:9" x14ac:dyDescent="0.2">
      <c r="C94" s="34"/>
    </row>
    <row r="95" spans="2:9" x14ac:dyDescent="0.2">
      <c r="C95" s="34"/>
    </row>
    <row r="697" spans="4:5" x14ac:dyDescent="0.2">
      <c r="D697" s="6"/>
      <c r="E697" s="6"/>
    </row>
  </sheetData>
  <mergeCells count="35">
    <mergeCell ref="B78:C84"/>
    <mergeCell ref="B71:C77"/>
    <mergeCell ref="B64:C70"/>
    <mergeCell ref="B57:C63"/>
    <mergeCell ref="G80:G81"/>
    <mergeCell ref="G82:G83"/>
    <mergeCell ref="F82:F83"/>
    <mergeCell ref="G78:G79"/>
    <mergeCell ref="G84:G85"/>
    <mergeCell ref="F78:F79"/>
    <mergeCell ref="F84:F85"/>
    <mergeCell ref="F80:F81"/>
    <mergeCell ref="E2:H10"/>
    <mergeCell ref="E11:H19"/>
    <mergeCell ref="E20:H27"/>
    <mergeCell ref="E28:H45"/>
    <mergeCell ref="E63:H69"/>
    <mergeCell ref="E47:H58"/>
    <mergeCell ref="E60:H62"/>
    <mergeCell ref="B50:B56"/>
    <mergeCell ref="C1:C7"/>
    <mergeCell ref="B1:B7"/>
    <mergeCell ref="C29:C35"/>
    <mergeCell ref="C36:C42"/>
    <mergeCell ref="C43:C49"/>
    <mergeCell ref="B8:B14"/>
    <mergeCell ref="C8:C14"/>
    <mergeCell ref="B15:B21"/>
    <mergeCell ref="C15:C21"/>
    <mergeCell ref="B22:B28"/>
    <mergeCell ref="C22:C28"/>
    <mergeCell ref="B29:B35"/>
    <mergeCell ref="B36:B42"/>
    <mergeCell ref="B43:B49"/>
    <mergeCell ref="C50:C56"/>
  </mergeCells>
  <phoneticPr fontId="0" type="noConversion"/>
  <pageMargins left="0.23622047244094491" right="0.23622047244094491" top="0.35433070866141736" bottom="0.47244094488188981" header="0.27559055118110237" footer="0.43307086614173229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28809-6715-4520-B8B6-A46F9F94E773}">
  <dimension ref="A1:J28"/>
  <sheetViews>
    <sheetView workbookViewId="0">
      <selection activeCell="C11" sqref="C11:J11"/>
    </sheetView>
  </sheetViews>
  <sheetFormatPr baseColWidth="10" defaultRowHeight="12.75" x14ac:dyDescent="0.2"/>
  <cols>
    <col min="1" max="1" width="11.42578125" style="8" customWidth="1"/>
    <col min="2" max="2" width="35" style="10" bestFit="1" customWidth="1"/>
    <col min="3" max="3" width="11.42578125" style="12" customWidth="1"/>
    <col min="4" max="10" width="11.42578125" style="10" customWidth="1"/>
    <col min="11" max="256" width="9.140625" customWidth="1"/>
  </cols>
  <sheetData>
    <row r="1" spans="1:10" x14ac:dyDescent="0.2">
      <c r="B1" s="9" t="s">
        <v>15</v>
      </c>
      <c r="J1" s="19" t="s">
        <v>18</v>
      </c>
    </row>
    <row r="3" spans="1:10" ht="25.5" customHeight="1" x14ac:dyDescent="0.2">
      <c r="A3" s="8" t="s">
        <v>4</v>
      </c>
      <c r="B3" s="10" t="s">
        <v>16</v>
      </c>
      <c r="C3" s="115" t="s">
        <v>230</v>
      </c>
      <c r="D3" s="116"/>
      <c r="E3" s="116"/>
      <c r="F3" s="116"/>
      <c r="G3" s="116"/>
      <c r="H3" s="116"/>
      <c r="I3" s="116"/>
      <c r="J3" s="117"/>
    </row>
    <row r="5" spans="1:10" ht="25.5" customHeight="1" x14ac:dyDescent="0.2">
      <c r="A5" s="8" t="s">
        <v>7</v>
      </c>
      <c r="B5" s="10" t="s">
        <v>5</v>
      </c>
      <c r="C5" s="115" t="s">
        <v>231</v>
      </c>
      <c r="D5" s="116"/>
      <c r="E5" s="116"/>
      <c r="F5" s="116"/>
      <c r="G5" s="116"/>
      <c r="H5" s="116"/>
      <c r="I5" s="116"/>
      <c r="J5" s="117"/>
    </row>
    <row r="6" spans="1:10" x14ac:dyDescent="0.2">
      <c r="D6" s="20"/>
      <c r="E6" s="20"/>
      <c r="F6" s="20"/>
      <c r="G6" s="20"/>
      <c r="H6" s="20"/>
    </row>
    <row r="7" spans="1:10" x14ac:dyDescent="0.2">
      <c r="A7" s="8" t="s">
        <v>9</v>
      </c>
      <c r="B7" s="10" t="s">
        <v>23</v>
      </c>
      <c r="C7" s="13"/>
      <c r="D7" s="20"/>
      <c r="E7" s="20"/>
      <c r="F7" s="20"/>
      <c r="G7" s="20"/>
      <c r="H7" s="20"/>
    </row>
    <row r="8" spans="1:10" x14ac:dyDescent="0.2">
      <c r="D8" s="20"/>
      <c r="E8" s="20"/>
      <c r="F8" s="20"/>
      <c r="G8" s="20"/>
      <c r="H8" s="20"/>
    </row>
    <row r="9" spans="1:10" x14ac:dyDescent="0.2">
      <c r="A9" s="8" t="s">
        <v>12</v>
      </c>
      <c r="B9" s="10" t="s">
        <v>11</v>
      </c>
      <c r="C9" s="13" t="s">
        <v>60</v>
      </c>
      <c r="D9" s="20"/>
      <c r="E9" s="20"/>
      <c r="F9" s="20"/>
      <c r="G9" s="20"/>
      <c r="H9" s="20"/>
    </row>
    <row r="10" spans="1:10" x14ac:dyDescent="0.2">
      <c r="D10" s="20"/>
      <c r="E10" s="20"/>
      <c r="F10" s="20"/>
      <c r="G10" s="20"/>
      <c r="H10" s="20"/>
    </row>
    <row r="11" spans="1:10" ht="25.5" customHeight="1" x14ac:dyDescent="0.2">
      <c r="A11" s="8" t="s">
        <v>13</v>
      </c>
      <c r="B11" s="10" t="s">
        <v>8</v>
      </c>
      <c r="C11" s="115" t="s">
        <v>61</v>
      </c>
      <c r="D11" s="116"/>
      <c r="E11" s="116"/>
      <c r="F11" s="116"/>
      <c r="G11" s="116"/>
      <c r="H11" s="116"/>
      <c r="I11" s="116"/>
      <c r="J11" s="117"/>
    </row>
    <row r="12" spans="1:10" x14ac:dyDescent="0.2">
      <c r="D12" s="20"/>
      <c r="E12" s="20"/>
      <c r="F12" s="20"/>
      <c r="G12" s="20"/>
      <c r="H12" s="20"/>
    </row>
    <row r="13" spans="1:10" x14ac:dyDescent="0.2">
      <c r="A13" s="8" t="s">
        <v>17</v>
      </c>
      <c r="B13" s="10" t="s">
        <v>10</v>
      </c>
      <c r="C13" s="14">
        <v>45847</v>
      </c>
      <c r="D13" s="20"/>
      <c r="E13" s="20"/>
      <c r="F13" s="20"/>
      <c r="G13" s="20"/>
      <c r="H13" s="20"/>
    </row>
    <row r="14" spans="1:10" x14ac:dyDescent="0.2">
      <c r="C14" s="21"/>
      <c r="D14" s="20"/>
      <c r="E14" s="20"/>
      <c r="F14" s="20"/>
      <c r="G14" s="20"/>
      <c r="H14" s="20"/>
    </row>
    <row r="15" spans="1:10" x14ac:dyDescent="0.2">
      <c r="A15" s="8" t="s">
        <v>25</v>
      </c>
      <c r="B15" s="10" t="s">
        <v>22</v>
      </c>
      <c r="C15" s="14" t="s">
        <v>232</v>
      </c>
      <c r="D15" s="20"/>
      <c r="E15" s="20"/>
      <c r="F15" s="20"/>
      <c r="G15" s="20"/>
      <c r="H15" s="20"/>
    </row>
    <row r="16" spans="1:10" x14ac:dyDescent="0.2">
      <c r="C16" s="21"/>
      <c r="D16" s="20"/>
      <c r="E16" s="20"/>
      <c r="F16" s="20"/>
      <c r="G16" s="20"/>
      <c r="H16" s="20"/>
    </row>
    <row r="17" spans="1:10" x14ac:dyDescent="0.2">
      <c r="A17" s="8" t="s">
        <v>26</v>
      </c>
      <c r="B17" s="10" t="s">
        <v>24</v>
      </c>
      <c r="C17" s="14"/>
      <c r="D17" s="20"/>
      <c r="E17" s="20"/>
      <c r="F17" s="20"/>
      <c r="G17" s="20"/>
      <c r="H17" s="20"/>
    </row>
    <row r="18" spans="1:10" x14ac:dyDescent="0.2">
      <c r="D18" s="20"/>
      <c r="E18" s="20"/>
      <c r="F18" s="20"/>
      <c r="G18" s="20"/>
      <c r="H18" s="20"/>
    </row>
    <row r="19" spans="1:10" x14ac:dyDescent="0.2">
      <c r="A19" s="8" t="s">
        <v>27</v>
      </c>
      <c r="B19" s="10" t="s">
        <v>6</v>
      </c>
      <c r="C19" s="15">
        <v>0.2</v>
      </c>
      <c r="E19" s="10" t="s">
        <v>3</v>
      </c>
    </row>
    <row r="20" spans="1:10" x14ac:dyDescent="0.2">
      <c r="C20" s="16">
        <v>5.5E-2</v>
      </c>
      <c r="E20" s="11" t="s">
        <v>14</v>
      </c>
    </row>
    <row r="21" spans="1:10" x14ac:dyDescent="0.2">
      <c r="C21" s="17">
        <v>0</v>
      </c>
      <c r="E21" s="11" t="s">
        <v>19</v>
      </c>
    </row>
    <row r="22" spans="1:10" x14ac:dyDescent="0.2">
      <c r="C22" s="18">
        <v>0</v>
      </c>
      <c r="E22" s="11" t="s">
        <v>20</v>
      </c>
    </row>
    <row r="24" spans="1:10" x14ac:dyDescent="0.2">
      <c r="A24" s="8">
        <v>10</v>
      </c>
      <c r="B24" s="10" t="s">
        <v>28</v>
      </c>
      <c r="C24" s="118" t="s">
        <v>233</v>
      </c>
      <c r="D24" s="116"/>
      <c r="E24" s="116"/>
      <c r="F24" s="116"/>
      <c r="G24" s="116"/>
      <c r="H24" s="116"/>
      <c r="I24" s="116"/>
      <c r="J24" s="117"/>
    </row>
    <row r="26" spans="1:10" x14ac:dyDescent="0.2">
      <c r="A26" s="8">
        <v>11</v>
      </c>
      <c r="B26" s="10" t="s">
        <v>29</v>
      </c>
      <c r="C26" s="39" t="s">
        <v>234</v>
      </c>
    </row>
    <row r="28" spans="1:10" x14ac:dyDescent="0.2">
      <c r="A28" s="8">
        <v>12</v>
      </c>
      <c r="B28" s="10" t="s">
        <v>30</v>
      </c>
      <c r="C28" s="115"/>
      <c r="D28" s="116"/>
      <c r="E28" s="116"/>
      <c r="F28" s="116"/>
      <c r="G28" s="116"/>
      <c r="H28" s="116"/>
      <c r="I28" s="116"/>
      <c r="J28" s="117"/>
    </row>
  </sheetData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48BD6-06AF-40F1-BBF2-741945E61B93}">
  <dimension ref="A1:B9"/>
  <sheetViews>
    <sheetView workbookViewId="0"/>
  </sheetViews>
  <sheetFormatPr baseColWidth="10" defaultRowHeight="12.75" x14ac:dyDescent="0.2"/>
  <cols>
    <col min="1" max="256" width="9.140625" customWidth="1"/>
  </cols>
  <sheetData>
    <row r="1" spans="1:2" x14ac:dyDescent="0.2">
      <c r="A1" t="s">
        <v>235</v>
      </c>
      <c r="B1" t="s">
        <v>236</v>
      </c>
    </row>
    <row r="2" spans="1:2" x14ac:dyDescent="0.2">
      <c r="A2" t="s">
        <v>237</v>
      </c>
      <c r="B2" t="s">
        <v>230</v>
      </c>
    </row>
    <row r="3" spans="1:2" x14ac:dyDescent="0.2">
      <c r="A3" t="s">
        <v>238</v>
      </c>
      <c r="B3">
        <v>1</v>
      </c>
    </row>
    <row r="4" spans="1:2" x14ac:dyDescent="0.2">
      <c r="A4" t="s">
        <v>239</v>
      </c>
      <c r="B4">
        <v>0</v>
      </c>
    </row>
    <row r="5" spans="1:2" x14ac:dyDescent="0.2">
      <c r="A5" t="s">
        <v>240</v>
      </c>
      <c r="B5">
        <v>0</v>
      </c>
    </row>
    <row r="6" spans="1:2" x14ac:dyDescent="0.2">
      <c r="A6" t="s">
        <v>241</v>
      </c>
      <c r="B6">
        <v>1</v>
      </c>
    </row>
    <row r="7" spans="1:2" x14ac:dyDescent="0.2">
      <c r="A7" t="s">
        <v>242</v>
      </c>
      <c r="B7">
        <v>1</v>
      </c>
    </row>
    <row r="8" spans="1:2" x14ac:dyDescent="0.2">
      <c r="A8" t="s">
        <v>243</v>
      </c>
      <c r="B8">
        <v>0</v>
      </c>
    </row>
    <row r="9" spans="1:2" x14ac:dyDescent="0.2">
      <c r="A9" t="s">
        <v>244</v>
      </c>
      <c r="B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11</vt:i4>
      </vt:variant>
    </vt:vector>
  </HeadingPairs>
  <TitlesOfParts>
    <vt:vector size="15" baseType="lpstr">
      <vt:lpstr>DPGF</vt:lpstr>
      <vt:lpstr>Page de garde</vt:lpstr>
      <vt:lpstr>Paramètres</vt:lpstr>
      <vt:lpstr>Version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LP-VERNAY LP-VERNAY</dc:creator>
  <cp:lastModifiedBy>MARCHAND Celie</cp:lastModifiedBy>
  <cp:lastPrinted>2011-03-29T06:52:24Z</cp:lastPrinted>
  <dcterms:created xsi:type="dcterms:W3CDTF">2005-02-10T10:20:05Z</dcterms:created>
  <dcterms:modified xsi:type="dcterms:W3CDTF">2025-07-22T13:31:27Z</dcterms:modified>
</cp:coreProperties>
</file>